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ill\Desktop\"/>
    </mc:Choice>
  </mc:AlternateContent>
  <xr:revisionPtr revIDLastSave="0" documentId="8_{1EE4C9EC-AECC-4F22-9503-1D74DF55261E}" xr6:coauthVersionLast="44" xr6:coauthVersionMax="44" xr10:uidLastSave="{00000000-0000-0000-0000-000000000000}"/>
  <bookViews>
    <workbookView xWindow="-120" yWindow="-120" windowWidth="25440" windowHeight="15390" firstSheet="4" activeTab="4" xr2:uid="{00000000-000D-0000-FFFF-FFFF00000000}"/>
  </bookViews>
  <sheets>
    <sheet name="AAA Transfer Request 1" sheetId="4" state="hidden" r:id="rId1"/>
    <sheet name="Example 1" sheetId="3" state="hidden" r:id="rId2"/>
    <sheet name="AAA Transfer Request 2" sheetId="6" state="hidden" r:id="rId3"/>
    <sheet name="Example 2" sheetId="7" state="hidden" r:id="rId4"/>
    <sheet name="AAA Transfer Request" sheetId="8" r:id="rId5"/>
    <sheet name="Example" sheetId="10" r:id="rId6"/>
  </sheets>
  <externalReferences>
    <externalReference r:id="rId7"/>
    <externalReference r:id="rId8"/>
    <externalReference r:id="rId9"/>
  </externalReferences>
  <definedNames>
    <definedName name="\A" localSheetId="4">[1]AAA!#REF!</definedName>
    <definedName name="\A" localSheetId="0">[1]AAA!#REF!</definedName>
    <definedName name="\A" localSheetId="2">[1]AAA!#REF!</definedName>
    <definedName name="\A" localSheetId="5">[1]AAA!#REF!</definedName>
    <definedName name="\A" localSheetId="1">[1]AAA!#REF!</definedName>
    <definedName name="\A" localSheetId="3">[1]AAA!#REF!</definedName>
    <definedName name="\A">[1]AAA!#REF!</definedName>
    <definedName name="\B" localSheetId="4">[1]AAA!#REF!</definedName>
    <definedName name="\B" localSheetId="0">[1]AAA!#REF!</definedName>
    <definedName name="\B" localSheetId="2">[1]AAA!#REF!</definedName>
    <definedName name="\B" localSheetId="5">[1]AAA!#REF!</definedName>
    <definedName name="\B" localSheetId="1">[1]AAA!#REF!</definedName>
    <definedName name="\B" localSheetId="3">[1]AAA!#REF!</definedName>
    <definedName name="\B">[1]AAA!#REF!</definedName>
    <definedName name="\C" localSheetId="4">[1]AAA!#REF!</definedName>
    <definedName name="\C" localSheetId="0">[1]AAA!#REF!</definedName>
    <definedName name="\C" localSheetId="2">[1]AAA!#REF!</definedName>
    <definedName name="\C" localSheetId="5">[1]AAA!#REF!</definedName>
    <definedName name="\C" localSheetId="1">[1]AAA!#REF!</definedName>
    <definedName name="\C" localSheetId="3">[1]AAA!#REF!</definedName>
    <definedName name="\C">[1]AAA!#REF!</definedName>
    <definedName name="\D" localSheetId="4">[1]AAA!#REF!</definedName>
    <definedName name="\D" localSheetId="0">[1]AAA!#REF!</definedName>
    <definedName name="\D" localSheetId="2">[1]AAA!#REF!</definedName>
    <definedName name="\D" localSheetId="5">[1]AAA!#REF!</definedName>
    <definedName name="\D" localSheetId="1">[1]AAA!#REF!</definedName>
    <definedName name="\D" localSheetId="3">[1]AAA!#REF!</definedName>
    <definedName name="\D">[1]AAA!#REF!</definedName>
    <definedName name="\E" localSheetId="4">[1]AAA!#REF!</definedName>
    <definedName name="\E" localSheetId="0">[1]AAA!#REF!</definedName>
    <definedName name="\E" localSheetId="2">[1]AAA!#REF!</definedName>
    <definedName name="\E" localSheetId="5">[1]AAA!#REF!</definedName>
    <definedName name="\E" localSheetId="1">[1]AAA!#REF!</definedName>
    <definedName name="\E" localSheetId="3">[1]AAA!#REF!</definedName>
    <definedName name="\E">[1]AAA!#REF!</definedName>
    <definedName name="\F" localSheetId="4">[1]TABLES!#REF!</definedName>
    <definedName name="\F" localSheetId="0">[1]TABLES!#REF!</definedName>
    <definedName name="\F" localSheetId="2">[1]TABLES!#REF!</definedName>
    <definedName name="\F" localSheetId="5">[1]TABLES!#REF!</definedName>
    <definedName name="\F" localSheetId="1">[1]TABLES!#REF!</definedName>
    <definedName name="\F" localSheetId="3">[1]TABLES!#REF!</definedName>
    <definedName name="\F">[1]TABLES!#REF!</definedName>
    <definedName name="\P" localSheetId="4">[1]AAA!#REF!</definedName>
    <definedName name="\P" localSheetId="0">[1]AAA!#REF!</definedName>
    <definedName name="\P" localSheetId="2">[1]AAA!#REF!</definedName>
    <definedName name="\P" localSheetId="5">[1]AAA!#REF!</definedName>
    <definedName name="\P" localSheetId="1">[1]AAA!#REF!</definedName>
    <definedName name="\P" localSheetId="3">[1]AAA!#REF!</definedName>
    <definedName name="\P">[1]AAA!#REF!</definedName>
    <definedName name="\Q" localSheetId="4">[1]AAA!#REF!</definedName>
    <definedName name="\Q" localSheetId="0">[1]AAA!#REF!</definedName>
    <definedName name="\Q" localSheetId="2">[1]AAA!#REF!</definedName>
    <definedName name="\Q" localSheetId="5">[1]AAA!#REF!</definedName>
    <definedName name="\Q" localSheetId="1">[1]AAA!#REF!</definedName>
    <definedName name="\Q" localSheetId="3">[1]AAA!#REF!</definedName>
    <definedName name="\Q">[1]AAA!#REF!</definedName>
    <definedName name="\R" localSheetId="4">[1]AAA!#REF!</definedName>
    <definedName name="\R" localSheetId="0">[1]AAA!#REF!</definedName>
    <definedName name="\R" localSheetId="2">[1]AAA!#REF!</definedName>
    <definedName name="\R" localSheetId="5">[1]AAA!#REF!</definedName>
    <definedName name="\R" localSheetId="1">[1]AAA!#REF!</definedName>
    <definedName name="\R" localSheetId="3">[1]AAA!#REF!</definedName>
    <definedName name="\R">[1]AAA!#REF!</definedName>
    <definedName name="\T" localSheetId="4">[1]AAA!#REF!</definedName>
    <definedName name="\T" localSheetId="0">[1]AAA!#REF!</definedName>
    <definedName name="\T" localSheetId="2">[1]AAA!#REF!</definedName>
    <definedName name="\T" localSheetId="5">[1]AAA!#REF!</definedName>
    <definedName name="\T" localSheetId="1">[1]AAA!#REF!</definedName>
    <definedName name="\T" localSheetId="3">[1]AAA!#REF!</definedName>
    <definedName name="\T">[1]AAA!#REF!</definedName>
    <definedName name="\X" localSheetId="4">[1]AAA!#REF!</definedName>
    <definedName name="\X" localSheetId="0">[1]AAA!#REF!</definedName>
    <definedName name="\X" localSheetId="2">[1]AAA!#REF!</definedName>
    <definedName name="\X" localSheetId="5">[1]AAA!#REF!</definedName>
    <definedName name="\X" localSheetId="1">[1]AAA!#REF!</definedName>
    <definedName name="\X" localSheetId="3">[1]AAA!#REF!</definedName>
    <definedName name="\X">[1]AAA!#REF!</definedName>
    <definedName name="\Y" localSheetId="4">[1]AAA!#REF!</definedName>
    <definedName name="\Y" localSheetId="0">[1]AAA!#REF!</definedName>
    <definedName name="\Y" localSheetId="2">[1]AAA!#REF!</definedName>
    <definedName name="\Y" localSheetId="5">[1]AAA!#REF!</definedName>
    <definedName name="\Y" localSheetId="1">[1]AAA!#REF!</definedName>
    <definedName name="\Y" localSheetId="3">[1]AAA!#REF!</definedName>
    <definedName name="\Y">[1]AAA!#REF!</definedName>
    <definedName name="\Z" localSheetId="4">[1]AAA!#REF!</definedName>
    <definedName name="\Z" localSheetId="0">[1]AAA!#REF!</definedName>
    <definedName name="\Z" localSheetId="2">[1]AAA!#REF!</definedName>
    <definedName name="\Z" localSheetId="5">[1]AAA!#REF!</definedName>
    <definedName name="\Z" localSheetId="1">[1]AAA!#REF!</definedName>
    <definedName name="\Z" localSheetId="3">[1]AAA!#REF!</definedName>
    <definedName name="\Z">[1]AAA!#REF!</definedName>
    <definedName name="________C" localSheetId="4">#REF!</definedName>
    <definedName name="________C" localSheetId="0">#REF!</definedName>
    <definedName name="________C" localSheetId="2">#REF!</definedName>
    <definedName name="________C" localSheetId="5">#REF!</definedName>
    <definedName name="________C" localSheetId="1">#REF!</definedName>
    <definedName name="________C" localSheetId="3">#REF!</definedName>
    <definedName name="________C">#REF!</definedName>
    <definedName name="_______C" localSheetId="4">#REF!</definedName>
    <definedName name="_______C" localSheetId="0">#REF!</definedName>
    <definedName name="_______C" localSheetId="2">#REF!</definedName>
    <definedName name="_______C" localSheetId="5">#REF!</definedName>
    <definedName name="_______C" localSheetId="1">#REF!</definedName>
    <definedName name="_______C" localSheetId="3">#REF!</definedName>
    <definedName name="_______C">#REF!</definedName>
    <definedName name="______C" localSheetId="4">#REF!</definedName>
    <definedName name="______C" localSheetId="0">#REF!</definedName>
    <definedName name="______C" localSheetId="2">#REF!</definedName>
    <definedName name="______C" localSheetId="5">#REF!</definedName>
    <definedName name="______C" localSheetId="1">#REF!</definedName>
    <definedName name="______C" localSheetId="3">#REF!</definedName>
    <definedName name="______C">#REF!</definedName>
    <definedName name="_____C" localSheetId="4">#REF!</definedName>
    <definedName name="_____C" localSheetId="0">#REF!</definedName>
    <definedName name="_____C" localSheetId="2">#REF!</definedName>
    <definedName name="_____C" localSheetId="5">#REF!</definedName>
    <definedName name="_____C" localSheetId="1">#REF!</definedName>
    <definedName name="_____C" localSheetId="3">#REF!</definedName>
    <definedName name="_____C">#REF!</definedName>
    <definedName name="____C" localSheetId="4">#REF!</definedName>
    <definedName name="____C" localSheetId="0">#REF!</definedName>
    <definedName name="____C" localSheetId="2">#REF!</definedName>
    <definedName name="____C" localSheetId="5">#REF!</definedName>
    <definedName name="____C" localSheetId="1">#REF!</definedName>
    <definedName name="____C" localSheetId="3">#REF!</definedName>
    <definedName name="____C">#REF!</definedName>
    <definedName name="___C" localSheetId="4">#REF!</definedName>
    <definedName name="___C" localSheetId="0">#REF!</definedName>
    <definedName name="___C" localSheetId="2">#REF!</definedName>
    <definedName name="___C" localSheetId="5">#REF!</definedName>
    <definedName name="___C" localSheetId="1">#REF!</definedName>
    <definedName name="___C" localSheetId="3">#REF!</definedName>
    <definedName name="___C">#REF!</definedName>
    <definedName name="__2" localSheetId="4">#REF!</definedName>
    <definedName name="__2" localSheetId="0">#REF!</definedName>
    <definedName name="__2" localSheetId="2">#REF!</definedName>
    <definedName name="__2" localSheetId="5">#REF!</definedName>
    <definedName name="__2" localSheetId="1">#REF!</definedName>
    <definedName name="__2" localSheetId="3">#REF!</definedName>
    <definedName name="__2">#REF!</definedName>
    <definedName name="__C" localSheetId="4">#REF!</definedName>
    <definedName name="__C" localSheetId="0">#REF!</definedName>
    <definedName name="__C" localSheetId="2">#REF!</definedName>
    <definedName name="__C" localSheetId="5">#REF!</definedName>
    <definedName name="__C" localSheetId="1">#REF!</definedName>
    <definedName name="__C" localSheetId="3">#REF!</definedName>
    <definedName name="__C">#REF!</definedName>
    <definedName name="_13_9" localSheetId="4">#REF!</definedName>
    <definedName name="_13_9" localSheetId="0">#REF!</definedName>
    <definedName name="_13_9" localSheetId="2">#REF!</definedName>
    <definedName name="_13_9" localSheetId="5">#REF!</definedName>
    <definedName name="_13_9" localSheetId="1">#REF!</definedName>
    <definedName name="_13_9" localSheetId="3">#REF!</definedName>
    <definedName name="_13_9">#REF!</definedName>
    <definedName name="ADMFEE">[2]CIF!$D$13</definedName>
    <definedName name="AllTypeE" localSheetId="4">[2]CIF!#REF!</definedName>
    <definedName name="AllTypeE" localSheetId="0">[2]CIF!#REF!</definedName>
    <definedName name="AllTypeE" localSheetId="2">[2]CIF!#REF!</definedName>
    <definedName name="AllTypeE" localSheetId="5">[2]CIF!#REF!</definedName>
    <definedName name="AllTypeE" localSheetId="1">[2]CIF!#REF!</definedName>
    <definedName name="AllTypeE" localSheetId="3">[2]CIF!#REF!</definedName>
    <definedName name="AllTypeE">[2]CIF!#REF!</definedName>
    <definedName name="AllTypeR">[2]CIF!$D$44</definedName>
    <definedName name="B" localSheetId="4">#REF!</definedName>
    <definedName name="B" localSheetId="0">#REF!</definedName>
    <definedName name="B" localSheetId="2">#REF!</definedName>
    <definedName name="B" localSheetId="5">#REF!</definedName>
    <definedName name="B" localSheetId="1">#REF!</definedName>
    <definedName name="B" localSheetId="3">#REF!</definedName>
    <definedName name="B">#REF!</definedName>
    <definedName name="CALCDIFF">[2]CIF!$E$10</definedName>
    <definedName name="Computation_final" localSheetId="4">#REF!</definedName>
    <definedName name="Computation_final" localSheetId="0">#REF!</definedName>
    <definedName name="Computation_final" localSheetId="2">#REF!</definedName>
    <definedName name="Computation_final" localSheetId="5">#REF!</definedName>
    <definedName name="Computation_final" localSheetId="1">#REF!</definedName>
    <definedName name="Computation_final" localSheetId="3">#REF!</definedName>
    <definedName name="Computation_final">#REF!</definedName>
    <definedName name="CRALLOC">[2]CIF!$D$21</definedName>
    <definedName name="CRBUSDA">[2]CIF!$D$20</definedName>
    <definedName name="ERROR" localSheetId="4">#REF!</definedName>
    <definedName name="ERROR" localSheetId="0">#REF!</definedName>
    <definedName name="ERROR" localSheetId="2">#REF!</definedName>
    <definedName name="ERROR" localSheetId="5">#REF!</definedName>
    <definedName name="ERROR" localSheetId="1">#REF!</definedName>
    <definedName name="ERROR" localSheetId="3">#REF!</definedName>
    <definedName name="ERROR">#REF!</definedName>
    <definedName name="MACROS" localSheetId="4">[1]AAA!#REF!</definedName>
    <definedName name="MACROS" localSheetId="0">[1]AAA!#REF!</definedName>
    <definedName name="MACROS" localSheetId="2">[1]AAA!#REF!</definedName>
    <definedName name="MACROS" localSheetId="5">[1]AAA!#REF!</definedName>
    <definedName name="MACROS" localSheetId="1">[1]AAA!#REF!</definedName>
    <definedName name="MACROS" localSheetId="3">[1]AAA!#REF!</definedName>
    <definedName name="MACROS">[1]AAA!#REF!</definedName>
    <definedName name="PLAN" localSheetId="4">[1]AAA!#REF!</definedName>
    <definedName name="PLAN" localSheetId="0">[1]AAA!#REF!</definedName>
    <definedName name="PLAN" localSheetId="2">[1]AAA!#REF!</definedName>
    <definedName name="PLAN" localSheetId="5">[1]AAA!#REF!</definedName>
    <definedName name="PLAN" localSheetId="1">[1]AAA!#REF!</definedName>
    <definedName name="PLAN" localSheetId="3">[1]AAA!#REF!</definedName>
    <definedName name="PLAN">[1]AAA!#REF!</definedName>
    <definedName name="PRALLOC" localSheetId="4">[2]CIF!#REF!</definedName>
    <definedName name="PRALLOC" localSheetId="0">[2]CIF!#REF!</definedName>
    <definedName name="PRALLOC" localSheetId="2">[2]CIF!#REF!</definedName>
    <definedName name="PRALLOC" localSheetId="5">[2]CIF!#REF!</definedName>
    <definedName name="PRALLOC" localSheetId="1">[2]CIF!#REF!</definedName>
    <definedName name="PRALLOC" localSheetId="3">[2]CIF!#REF!</definedName>
    <definedName name="PRALLOC">[2]CIF!#REF!</definedName>
    <definedName name="_xlnm.Print_Area" localSheetId="4">'AAA Transfer Request'!$A$1:$R$27</definedName>
    <definedName name="_xlnm.Print_Area" localSheetId="0">'AAA Transfer Request 1'!$A$1:$F$24</definedName>
    <definedName name="_xlnm.Print_Area" localSheetId="2">'AAA Transfer Request 2'!$A$1:$M$31</definedName>
    <definedName name="_xlnm.Print_Area" localSheetId="5">Example!$A$1:$R$27</definedName>
    <definedName name="_xlnm.Print_Area" localSheetId="1">'Example 1'!$A$1:$F$24</definedName>
    <definedName name="_xlnm.Print_Area" localSheetId="3">'Example 2'!$A$1:$G$35</definedName>
    <definedName name="_xlnm.Print_Area">#REF!</definedName>
    <definedName name="_xlnm.Print_Titles">#N/A</definedName>
    <definedName name="s">[3]CIF!$D$28</definedName>
    <definedName name="STATES">[2]CIF!$D$28</definedName>
    <definedName name="STREGALL">[2]CIF!$D$29</definedName>
    <definedName name="STRLALL">[2]CIF!$D$30</definedName>
    <definedName name="SUMM" localSheetId="4">#REF!</definedName>
    <definedName name="SUMM" localSheetId="0">#REF!</definedName>
    <definedName name="SUMM" localSheetId="2">#REF!</definedName>
    <definedName name="SUMM" localSheetId="5">#REF!</definedName>
    <definedName name="SUMM" localSheetId="1">#REF!</definedName>
    <definedName name="SUMM" localSheetId="3">#REF!</definedName>
    <definedName name="SUMM">#REF!</definedName>
    <definedName name="TAPP">[2]CIF!$D$12</definedName>
    <definedName name="TERRITORIES">[2]CIF!$D$23</definedName>
    <definedName name="TOTREGALL">[2]CIF!$D$38</definedName>
    <definedName name="TOTRLALL">[2]CIF!$D$39</definedName>
    <definedName name="TRANS" localSheetId="4">[1]AAA!#REF!</definedName>
    <definedName name="TRANS" localSheetId="0">[1]AAA!#REF!</definedName>
    <definedName name="TRANS" localSheetId="2">[1]AAA!#REF!</definedName>
    <definedName name="TRANS" localSheetId="5">[1]AAA!#REF!</definedName>
    <definedName name="TRANS" localSheetId="1">[1]AAA!#REF!</definedName>
    <definedName name="TRANS" localSheetId="3">[1]AAA!#REF!</definedName>
    <definedName name="TRANS">[1]AAA!#REF!</definedName>
    <definedName name="TRIBES">[2]CIF!$D$33</definedName>
    <definedName name="TRNSFND" localSheetId="4">[1]AAA!#REF!</definedName>
    <definedName name="TRNSFND" localSheetId="0">[1]AAA!#REF!</definedName>
    <definedName name="TRNSFND" localSheetId="2">[1]AAA!#REF!</definedName>
    <definedName name="TRNSFND" localSheetId="5">[1]AAA!#REF!</definedName>
    <definedName name="TRNSFND" localSheetId="1">[1]AAA!#REF!</definedName>
    <definedName name="TRNSFND" localSheetId="3">[1]AAA!#REF!</definedName>
    <definedName name="TRNSFND">[1]AAA!#REF!</definedName>
    <definedName name="TRREGALL">[2]CIF!$D$34</definedName>
    <definedName name="TRRLALL">[2]CIF!$D$35</definedName>
    <definedName name="TTREGALL">[2]CIF!$D$24</definedName>
    <definedName name="TTRLALL">[2]CIF!$D$25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10" l="1"/>
  <c r="C27" i="10"/>
  <c r="F26" i="10"/>
  <c r="C26" i="10"/>
  <c r="D25" i="10"/>
  <c r="E25" i="10" s="1"/>
  <c r="C25" i="10"/>
  <c r="L23" i="10"/>
  <c r="K23" i="10"/>
  <c r="M22" i="10"/>
  <c r="M21" i="10"/>
  <c r="M20" i="10"/>
  <c r="G20" i="10"/>
  <c r="F20" i="10"/>
  <c r="M19" i="10"/>
  <c r="G19" i="10"/>
  <c r="F19" i="10"/>
  <c r="Q18" i="10"/>
  <c r="P18" i="10"/>
  <c r="M18" i="10"/>
  <c r="D18" i="10"/>
  <c r="D24" i="10" s="1"/>
  <c r="C18" i="10"/>
  <c r="C21" i="10" s="1"/>
  <c r="R17" i="10"/>
  <c r="M17" i="10"/>
  <c r="G17" i="10"/>
  <c r="F17" i="10"/>
  <c r="R16" i="10"/>
  <c r="M16" i="10"/>
  <c r="G16" i="10"/>
  <c r="F16" i="10"/>
  <c r="R15" i="10"/>
  <c r="M15" i="10"/>
  <c r="G15" i="10"/>
  <c r="F15" i="10"/>
  <c r="R14" i="10"/>
  <c r="M14" i="10"/>
  <c r="G14" i="10"/>
  <c r="F14" i="10"/>
  <c r="R13" i="10"/>
  <c r="M13" i="10"/>
  <c r="G13" i="10"/>
  <c r="F13" i="10"/>
  <c r="R12" i="10"/>
  <c r="M12" i="10"/>
  <c r="G12" i="10"/>
  <c r="F12" i="10"/>
  <c r="R11" i="10"/>
  <c r="M11" i="10"/>
  <c r="G11" i="10"/>
  <c r="F11" i="10"/>
  <c r="R10" i="10"/>
  <c r="M10" i="10"/>
  <c r="G10" i="10"/>
  <c r="F10" i="10"/>
  <c r="R9" i="10"/>
  <c r="M9" i="10"/>
  <c r="G9" i="10"/>
  <c r="F9" i="10"/>
  <c r="R8" i="10"/>
  <c r="M8" i="10"/>
  <c r="M23" i="10" s="1"/>
  <c r="G8" i="10"/>
  <c r="F8" i="10"/>
  <c r="R7" i="10"/>
  <c r="M7" i="10"/>
  <c r="G7" i="10"/>
  <c r="F7" i="10"/>
  <c r="M9" i="8"/>
  <c r="M10" i="8"/>
  <c r="Q18" i="8"/>
  <c r="P18" i="8"/>
  <c r="G18" i="10" l="1"/>
  <c r="G21" i="10" s="1"/>
  <c r="F18" i="10"/>
  <c r="F21" i="10" s="1"/>
  <c r="R18" i="10"/>
  <c r="G27" i="10"/>
  <c r="G26" i="10"/>
  <c r="C24" i="10"/>
  <c r="E24" i="10" s="1"/>
  <c r="R17" i="8"/>
  <c r="R16" i="8"/>
  <c r="R15" i="8"/>
  <c r="R14" i="8"/>
  <c r="R13" i="8"/>
  <c r="R12" i="8"/>
  <c r="R11" i="8"/>
  <c r="R10" i="8"/>
  <c r="R9" i="8"/>
  <c r="R8" i="8"/>
  <c r="R7" i="8"/>
  <c r="R18" i="8" l="1"/>
  <c r="F27" i="8" l="1"/>
  <c r="C27" i="8"/>
  <c r="F26" i="8"/>
  <c r="C26" i="8"/>
  <c r="D25" i="8"/>
  <c r="C25" i="8"/>
  <c r="L23" i="8"/>
  <c r="K23" i="8"/>
  <c r="M22" i="8"/>
  <c r="M21" i="8"/>
  <c r="M20" i="8"/>
  <c r="G20" i="8"/>
  <c r="F20" i="8"/>
  <c r="M19" i="8"/>
  <c r="G19" i="8"/>
  <c r="F19" i="8"/>
  <c r="M18" i="8"/>
  <c r="D18" i="8"/>
  <c r="D24" i="8" s="1"/>
  <c r="C18" i="8"/>
  <c r="C24" i="8" s="1"/>
  <c r="M17" i="8"/>
  <c r="G17" i="8"/>
  <c r="F17" i="8"/>
  <c r="M16" i="8"/>
  <c r="G16" i="8"/>
  <c r="F16" i="8"/>
  <c r="M15" i="8"/>
  <c r="G15" i="8"/>
  <c r="F15" i="8"/>
  <c r="M14" i="8"/>
  <c r="G14" i="8"/>
  <c r="F14" i="8"/>
  <c r="M13" i="8"/>
  <c r="G13" i="8"/>
  <c r="F13" i="8"/>
  <c r="M12" i="8"/>
  <c r="G12" i="8"/>
  <c r="F12" i="8"/>
  <c r="M11" i="8"/>
  <c r="G11" i="8"/>
  <c r="F11" i="8"/>
  <c r="G10" i="8"/>
  <c r="F10" i="8"/>
  <c r="G9" i="8"/>
  <c r="F9" i="8"/>
  <c r="M8" i="8"/>
  <c r="G8" i="8"/>
  <c r="F8" i="8"/>
  <c r="M7" i="8"/>
  <c r="G7" i="8"/>
  <c r="F7" i="8"/>
  <c r="L24" i="6"/>
  <c r="K24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8" i="6"/>
  <c r="F8" i="6"/>
  <c r="E24" i="8" l="1"/>
  <c r="G27" i="8"/>
  <c r="E25" i="8"/>
  <c r="G26" i="8"/>
  <c r="G18" i="8"/>
  <c r="G21" i="8" s="1"/>
  <c r="F18" i="8"/>
  <c r="F21" i="8" s="1"/>
  <c r="C21" i="8"/>
  <c r="M23" i="8"/>
  <c r="M24" i="6"/>
  <c r="C29" i="7" l="1"/>
  <c r="C28" i="7"/>
  <c r="C27" i="7"/>
  <c r="F29" i="7" l="1"/>
  <c r="F28" i="7"/>
  <c r="G28" i="7" s="1"/>
  <c r="D27" i="7"/>
  <c r="E27" i="7" s="1"/>
  <c r="G21" i="7"/>
  <c r="F21" i="7"/>
  <c r="G20" i="7"/>
  <c r="F20" i="7"/>
  <c r="D19" i="7"/>
  <c r="D26" i="7" s="1"/>
  <c r="C19" i="7"/>
  <c r="G18" i="7"/>
  <c r="F18" i="7"/>
  <c r="G17" i="7"/>
  <c r="F17" i="7"/>
  <c r="G16" i="7"/>
  <c r="F16" i="7"/>
  <c r="G15" i="7"/>
  <c r="F15" i="7"/>
  <c r="G14" i="7"/>
  <c r="F14" i="7"/>
  <c r="G13" i="7"/>
  <c r="F13" i="7"/>
  <c r="G12" i="7"/>
  <c r="F12" i="7"/>
  <c r="G11" i="7"/>
  <c r="F11" i="7"/>
  <c r="G10" i="7"/>
  <c r="F10" i="7"/>
  <c r="G9" i="7"/>
  <c r="F9" i="7"/>
  <c r="G8" i="7"/>
  <c r="F8" i="7"/>
  <c r="F29" i="6"/>
  <c r="G29" i="6" s="1"/>
  <c r="C29" i="6"/>
  <c r="F28" i="6"/>
  <c r="C28" i="6"/>
  <c r="D27" i="6"/>
  <c r="C27" i="6"/>
  <c r="G21" i="6"/>
  <c r="F21" i="6"/>
  <c r="G20" i="6"/>
  <c r="F20" i="6"/>
  <c r="D19" i="6"/>
  <c r="D26" i="6" s="1"/>
  <c r="C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G8" i="6"/>
  <c r="C26" i="6" l="1"/>
  <c r="C22" i="6"/>
  <c r="E26" i="6"/>
  <c r="C26" i="7"/>
  <c r="E26" i="7" s="1"/>
  <c r="C22" i="7"/>
  <c r="G29" i="7"/>
  <c r="F19" i="7"/>
  <c r="F22" i="7" s="1"/>
  <c r="G19" i="7"/>
  <c r="G22" i="7" s="1"/>
  <c r="E27" i="6"/>
  <c r="G28" i="6"/>
  <c r="G19" i="6"/>
  <c r="G22" i="6" s="1"/>
  <c r="F19" i="6"/>
  <c r="F22" i="6" s="1"/>
  <c r="E18" i="4" l="1"/>
  <c r="B18" i="4"/>
  <c r="E17" i="4"/>
  <c r="B17" i="4"/>
  <c r="C16" i="4"/>
  <c r="B16" i="4"/>
  <c r="C15" i="4"/>
  <c r="B15" i="4"/>
  <c r="B11" i="4"/>
  <c r="F10" i="4"/>
  <c r="E10" i="4"/>
  <c r="F9" i="4"/>
  <c r="E9" i="4"/>
  <c r="F8" i="4"/>
  <c r="E8" i="4"/>
  <c r="D16" i="4" l="1"/>
  <c r="F17" i="4"/>
  <c r="E11" i="4"/>
  <c r="F18" i="4"/>
  <c r="D15" i="4"/>
  <c r="F11" i="4"/>
  <c r="E18" i="3" l="1"/>
  <c r="B18" i="3"/>
  <c r="E17" i="3"/>
  <c r="F17" i="3" s="1"/>
  <c r="B17" i="3"/>
  <c r="C16" i="3"/>
  <c r="B16" i="3"/>
  <c r="C15" i="3"/>
  <c r="B15" i="3"/>
  <c r="B11" i="3"/>
  <c r="F10" i="3"/>
  <c r="E10" i="3"/>
  <c r="F9" i="3"/>
  <c r="E9" i="3"/>
  <c r="F8" i="3"/>
  <c r="E8" i="3"/>
  <c r="D15" i="3" l="1"/>
  <c r="F18" i="3"/>
  <c r="E11" i="3"/>
  <c r="D16" i="3"/>
  <c r="F11" i="3"/>
</calcChain>
</file>

<file path=xl/sharedStrings.xml><?xml version="1.0" encoding="utf-8"?>
<sst xmlns="http://schemas.openxmlformats.org/spreadsheetml/2006/main" count="324" uniqueCount="79">
  <si>
    <t>III-C2</t>
  </si>
  <si>
    <t>III-C1</t>
  </si>
  <si>
    <t>III-B</t>
  </si>
  <si>
    <t>Adjusted Allotment</t>
  </si>
  <si>
    <t>Title</t>
  </si>
  <si>
    <t>Total Net Transfers</t>
  </si>
  <si>
    <t>Allotment</t>
  </si>
  <si>
    <t>Transferred B/C</t>
  </si>
  <si>
    <t>%</t>
  </si>
  <si>
    <t>Transferred C-1/C-2</t>
  </si>
  <si>
    <t>III-C</t>
  </si>
  <si>
    <t>III-C-1</t>
  </si>
  <si>
    <t>III-C-2</t>
  </si>
  <si>
    <t>B/C Transfers</t>
  </si>
  <si>
    <t>C1/C2 Transfers</t>
  </si>
  <si>
    <t xml:space="preserve">Area:  </t>
  </si>
  <si>
    <t xml:space="preserve">Fiscal Year:  </t>
  </si>
  <si>
    <t>AAA Transfer Worksheet</t>
  </si>
  <si>
    <t xml:space="preserve">Total:  </t>
  </si>
  <si>
    <t>Fill in the shaded fields.</t>
  </si>
  <si>
    <t>·   Up to 40% between Title III-C1 and III-C2; and/or</t>
  </si>
  <si>
    <t>·   Up to 30% between Title III-B and III-C.</t>
  </si>
  <si>
    <t>INSTRUCTIONS</t>
  </si>
  <si>
    <t>Be sure to stay within the transfer limits:</t>
  </si>
  <si>
    <t>Budget</t>
  </si>
  <si>
    <t xml:space="preserve">Date:  </t>
  </si>
  <si>
    <t>IIIB Coordination</t>
  </si>
  <si>
    <t>IIIB Public Information</t>
  </si>
  <si>
    <t>IIIB Ombudsman</t>
  </si>
  <si>
    <t>IIIB Information and Assistance</t>
  </si>
  <si>
    <t>IIIB Transportation</t>
  </si>
  <si>
    <t>IIIB Legal Assistance</t>
  </si>
  <si>
    <t>IIIB Outreach</t>
  </si>
  <si>
    <t>IIIB Homemaker</t>
  </si>
  <si>
    <t>IIIB Chore</t>
  </si>
  <si>
    <t>IIIB Case Management</t>
  </si>
  <si>
    <t>IIIB Adult Day Care</t>
  </si>
  <si>
    <t xml:space="preserve">Total III-B:  </t>
  </si>
  <si>
    <t xml:space="preserve">Total B and C:  </t>
  </si>
  <si>
    <t>AAA Budget Transfer Request Worksheet</t>
  </si>
  <si>
    <t>AAA Budget Transfer Request Worksheet - EXAMPLE</t>
  </si>
  <si>
    <t>IIIE FC  1 Information Services</t>
  </si>
  <si>
    <t>IIIE FC  2 Access Assistance: I&amp;A</t>
  </si>
  <si>
    <t>IIIE FC  3 Counseling: Individual Counseling</t>
  </si>
  <si>
    <t>IIIE FC  3 Counseling: Support Groups</t>
  </si>
  <si>
    <t>IIIE FC  3 Counseling: Caregiver Training</t>
  </si>
  <si>
    <t>IIIE FC  4 Respite</t>
  </si>
  <si>
    <t>IIIE FC  5 Supplemental: Legal Assistance</t>
  </si>
  <si>
    <t>IIIE FC  5 Supplemental: Other</t>
  </si>
  <si>
    <t>IIIE FCC 1 Information Services:</t>
  </si>
  <si>
    <t>IIIE FCC 2 Access Assistance: I&amp;A</t>
  </si>
  <si>
    <t>IIIE FCC 3 Counseling: Individual Counseling</t>
  </si>
  <si>
    <t>IIIE FCC 3 Counseling: Support Groups</t>
  </si>
  <si>
    <t>IIIE FCC 3 Counseling: Caregiver Training</t>
  </si>
  <si>
    <t>IIIE FCC 4 Respite</t>
  </si>
  <si>
    <t>IIIE FCC 5 Supplemental: Legal Assistance</t>
  </si>
  <si>
    <t>IIIE FCC 5 Supplemental: Other</t>
  </si>
  <si>
    <t>Caregiver Support</t>
  </si>
  <si>
    <t>Caregivers of Children</t>
  </si>
  <si>
    <t>Title III B and C Transfers</t>
  </si>
  <si>
    <t>Title III E Transfers</t>
  </si>
  <si>
    <t>Transfers</t>
  </si>
  <si>
    <t>Adjusted Budget</t>
  </si>
  <si>
    <t xml:space="preserve">Total E:  </t>
  </si>
  <si>
    <t>·   There is no restriction for Title III-E transfers.</t>
  </si>
  <si>
    <t>Caregivers of Children
(May use up to 10% of Federal and non-federal share)</t>
  </si>
  <si>
    <t xml:space="preserve">Total STATE:  </t>
  </si>
  <si>
    <t>State Funds Transfer</t>
  </si>
  <si>
    <t>AAA ADMIN</t>
  </si>
  <si>
    <t>IIIC1: Congregate Meals</t>
  </si>
  <si>
    <t>Adult Protection</t>
  </si>
  <si>
    <t>IIIB:  Homemaker</t>
  </si>
  <si>
    <t>IIIB:  Chore</t>
  </si>
  <si>
    <t>IIIB:  Case Management</t>
  </si>
  <si>
    <t>IIIB:  Ombudsman</t>
  </si>
  <si>
    <t>IIIB:  Adult Day Care</t>
  </si>
  <si>
    <t xml:space="preserve">IIIB:  Transportation </t>
  </si>
  <si>
    <t>IIIC2:  Home Delivered Meals</t>
  </si>
  <si>
    <t>IIIE:  Respite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</si>
</sst>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_);_(* \(#,##0\);_(* &quot;-&quot;??_);_(@_)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8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rgb="FF7030A0"/>
      <name val="Bahnschrift SemiCondensed"/>
      <family val="2"/>
    </font>
    <font>
      <sz val="22"/>
      <color theme="1"/>
      <name val="Bahnschrift SemiCondensed"/>
      <family val="2"/>
    </font>
    <font>
      <sz val="12"/>
      <color theme="1"/>
      <name val="Bahnschrift SemiCondensed"/>
      <family val="2"/>
    </font>
    <font>
      <sz val="11"/>
      <color theme="1"/>
      <name val="Bahnschrift SemiCondensed"/>
      <family val="2"/>
    </font>
    <font>
      <b/>
      <sz val="12"/>
      <color theme="1"/>
      <name val="Bahnschrift SemiCondensed"/>
      <family val="2"/>
    </font>
    <font>
      <b/>
      <sz val="14"/>
      <color theme="1"/>
      <name val="Bahnschrift SemiCondensed"/>
      <family val="2"/>
    </font>
    <font>
      <sz val="14"/>
      <color theme="1"/>
      <name val="Bahnschrift SemiCondensed"/>
      <family val="2"/>
    </font>
    <font>
      <sz val="12"/>
      <name val="Bahnschrift SemiCondensed"/>
      <family val="2"/>
    </font>
    <font>
      <b/>
      <u/>
      <sz val="12"/>
      <color theme="1"/>
      <name val="Bahnschrift SemiCondensed"/>
      <family val="2"/>
    </font>
    <font>
      <sz val="14"/>
      <color rgb="FF512373"/>
      <name val="Bahnschrift SemiCondensed"/>
      <family val="2"/>
    </font>
    <font>
      <b/>
      <u/>
      <sz val="18"/>
      <color rgb="FF512373"/>
      <name val="Bahnschrift SemiCondensed"/>
      <family val="2"/>
    </font>
    <font>
      <b/>
      <sz val="14"/>
      <color rgb="FF512373"/>
      <name val="Bahnschrift SemiCondensed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31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6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25" fillId="4" borderId="0" applyNumberFormat="0" applyBorder="0" applyAlignment="0" applyProtection="0"/>
    <xf numFmtId="0" fontId="23" fillId="0" borderId="0"/>
    <xf numFmtId="0" fontId="23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1" fillId="0" borderId="0"/>
    <xf numFmtId="0" fontId="26" fillId="0" borderId="0">
      <alignment vertical="top"/>
    </xf>
    <xf numFmtId="0" fontId="18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9">
    <xf numFmtId="0" fontId="0" fillId="0" borderId="0" xfId="0"/>
    <xf numFmtId="0" fontId="16" fillId="0" borderId="10" xfId="1" applyFont="1" applyBorder="1"/>
    <xf numFmtId="42" fontId="0" fillId="33" borderId="10" xfId="0" applyNumberFormat="1" applyFill="1" applyBorder="1" applyProtection="1">
      <protection locked="0"/>
    </xf>
    <xf numFmtId="42" fontId="0" fillId="33" borderId="10" xfId="0" applyNumberFormat="1" applyFill="1" applyBorder="1"/>
    <xf numFmtId="42" fontId="0" fillId="0" borderId="10" xfId="0" applyNumberFormat="1" applyFill="1" applyBorder="1"/>
    <xf numFmtId="42" fontId="0" fillId="0" borderId="10" xfId="228" applyNumberFormat="1" applyFont="1" applyFill="1" applyBorder="1"/>
    <xf numFmtId="10" fontId="0" fillId="0" borderId="10" xfId="229" applyNumberFormat="1" applyFont="1" applyFill="1" applyBorder="1"/>
    <xf numFmtId="0" fontId="16" fillId="0" borderId="10" xfId="1" applyFont="1" applyFill="1" applyBorder="1"/>
    <xf numFmtId="42" fontId="0" fillId="0" borderId="10" xfId="0" applyNumberFormat="1" applyFill="1" applyBorder="1" applyProtection="1">
      <protection locked="0"/>
    </xf>
    <xf numFmtId="0" fontId="17" fillId="0" borderId="10" xfId="1" applyFont="1" applyBorder="1" applyAlignment="1">
      <alignment horizontal="right"/>
    </xf>
    <xf numFmtId="0" fontId="17" fillId="0" borderId="0" xfId="1" applyFont="1" applyBorder="1" applyAlignment="1">
      <alignment horizontal="left"/>
    </xf>
    <xf numFmtId="0" fontId="17" fillId="0" borderId="0" xfId="1" applyFont="1" applyFill="1" applyBorder="1" applyAlignment="1">
      <alignment horizontal="left"/>
    </xf>
    <xf numFmtId="0" fontId="16" fillId="0" borderId="0" xfId="1" applyFont="1" applyBorder="1" applyAlignment="1">
      <alignment horizontal="left"/>
    </xf>
    <xf numFmtId="164" fontId="17" fillId="0" borderId="0" xfId="1" applyNumberFormat="1" applyFont="1" applyFill="1" applyBorder="1" applyAlignment="1">
      <alignment horizontal="left"/>
    </xf>
    <xf numFmtId="0" fontId="16" fillId="0" borderId="0" xfId="1" applyFont="1" applyBorder="1"/>
    <xf numFmtId="0" fontId="16" fillId="0" borderId="0" xfId="1" applyFont="1" applyFill="1" applyBorder="1"/>
    <xf numFmtId="0" fontId="16" fillId="0" borderId="10" xfId="1" applyFont="1" applyFill="1" applyBorder="1" applyAlignment="1">
      <alignment horizontal="right"/>
    </xf>
    <xf numFmtId="0" fontId="28" fillId="0" borderId="0" xfId="0" applyFont="1" applyAlignment="1">
      <alignment horizontal="left" vertical="center" indent="5"/>
    </xf>
    <xf numFmtId="0" fontId="29" fillId="0" borderId="0" xfId="1" applyFont="1" applyFill="1" applyBorder="1"/>
    <xf numFmtId="0" fontId="16" fillId="33" borderId="10" xfId="1" applyFont="1" applyFill="1" applyBorder="1" applyAlignment="1" applyProtection="1">
      <alignment horizontal="center"/>
      <protection locked="0"/>
    </xf>
    <xf numFmtId="0" fontId="16" fillId="0" borderId="10" xfId="1" applyFont="1" applyFill="1" applyBorder="1" applyAlignment="1" applyProtection="1">
      <alignment horizontal="center"/>
      <protection locked="0"/>
    </xf>
    <xf numFmtId="14" fontId="16" fillId="33" borderId="10" xfId="1" applyNumberFormat="1" applyFont="1" applyFill="1" applyBorder="1" applyAlignment="1" applyProtection="1">
      <alignment horizontal="center"/>
      <protection locked="0"/>
    </xf>
    <xf numFmtId="0" fontId="17" fillId="0" borderId="10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7" fillId="0" borderId="10" xfId="1" applyFont="1" applyBorder="1" applyAlignment="1">
      <alignment horizontal="center" vertical="center" wrapText="1"/>
    </xf>
    <xf numFmtId="0" fontId="0" fillId="0" borderId="0" xfId="0" applyProtection="1"/>
    <xf numFmtId="0" fontId="17" fillId="0" borderId="0" xfId="1" applyFont="1" applyBorder="1" applyAlignment="1" applyProtection="1">
      <alignment horizontal="left"/>
    </xf>
    <xf numFmtId="0" fontId="17" fillId="0" borderId="10" xfId="1" applyFont="1" applyBorder="1" applyAlignment="1" applyProtection="1">
      <alignment horizontal="right"/>
    </xf>
    <xf numFmtId="0" fontId="17" fillId="0" borderId="0" xfId="1" applyFont="1" applyFill="1" applyBorder="1" applyAlignment="1" applyProtection="1">
      <alignment horizontal="left"/>
    </xf>
    <xf numFmtId="0" fontId="16" fillId="0" borderId="0" xfId="1" applyFont="1" applyBorder="1" applyAlignment="1" applyProtection="1">
      <alignment horizontal="left"/>
    </xf>
    <xf numFmtId="0" fontId="16" fillId="0" borderId="10" xfId="1" applyFont="1" applyFill="1" applyBorder="1" applyAlignment="1" applyProtection="1">
      <alignment horizontal="center"/>
    </xf>
    <xf numFmtId="164" fontId="17" fillId="0" borderId="0" xfId="1" applyNumberFormat="1" applyFont="1" applyFill="1" applyBorder="1" applyAlignment="1" applyProtection="1">
      <alignment horizontal="left"/>
    </xf>
    <xf numFmtId="0" fontId="16" fillId="0" borderId="0" xfId="1" applyFont="1" applyBorder="1" applyProtection="1"/>
    <xf numFmtId="0" fontId="17" fillId="0" borderId="10" xfId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16" fillId="0" borderId="10" xfId="1" applyFont="1" applyFill="1" applyBorder="1" applyProtection="1"/>
    <xf numFmtId="42" fontId="0" fillId="0" borderId="10" xfId="0" applyNumberFormat="1" applyFill="1" applyBorder="1" applyProtection="1"/>
    <xf numFmtId="0" fontId="16" fillId="0" borderId="10" xfId="1" applyFont="1" applyFill="1" applyBorder="1" applyAlignment="1" applyProtection="1">
      <alignment horizontal="right"/>
    </xf>
    <xf numFmtId="42" fontId="0" fillId="0" borderId="10" xfId="228" applyNumberFormat="1" applyFont="1" applyFill="1" applyBorder="1" applyProtection="1"/>
    <xf numFmtId="0" fontId="17" fillId="0" borderId="10" xfId="1" applyFont="1" applyBorder="1" applyAlignment="1" applyProtection="1">
      <alignment horizontal="center" vertical="center" wrapText="1"/>
    </xf>
    <xf numFmtId="0" fontId="16" fillId="0" borderId="10" xfId="1" applyFont="1" applyBorder="1" applyProtection="1"/>
    <xf numFmtId="10" fontId="0" fillId="0" borderId="10" xfId="229" applyNumberFormat="1" applyFont="1" applyFill="1" applyBorder="1" applyProtection="1"/>
    <xf numFmtId="0" fontId="29" fillId="0" borderId="0" xfId="1" applyFont="1" applyFill="1" applyBorder="1" applyProtection="1"/>
    <xf numFmtId="0" fontId="16" fillId="0" borderId="0" xfId="1" applyFont="1" applyFill="1" applyBorder="1" applyProtection="1"/>
    <xf numFmtId="0" fontId="28" fillId="0" borderId="0" xfId="0" applyFont="1" applyAlignment="1" applyProtection="1">
      <alignment horizontal="left" vertical="center" indent="5"/>
    </xf>
    <xf numFmtId="0" fontId="16" fillId="0" borderId="0" xfId="0" applyFont="1" applyProtection="1"/>
    <xf numFmtId="0" fontId="16" fillId="0" borderId="0" xfId="0" applyFont="1" applyAlignment="1" applyProtection="1">
      <alignment wrapText="1"/>
    </xf>
    <xf numFmtId="42" fontId="16" fillId="33" borderId="10" xfId="0" applyNumberFormat="1" applyFont="1" applyFill="1" applyBorder="1" applyProtection="1">
      <protection locked="0"/>
    </xf>
    <xf numFmtId="42" fontId="16" fillId="0" borderId="10" xfId="0" applyNumberFormat="1" applyFont="1" applyFill="1" applyBorder="1" applyProtection="1"/>
    <xf numFmtId="42" fontId="16" fillId="0" borderId="10" xfId="228" applyNumberFormat="1" applyFont="1" applyFill="1" applyBorder="1" applyProtection="1"/>
    <xf numFmtId="10" fontId="16" fillId="0" borderId="10" xfId="229" applyNumberFormat="1" applyFont="1" applyFill="1" applyBorder="1" applyProtection="1"/>
    <xf numFmtId="43" fontId="16" fillId="33" borderId="10" xfId="230" applyFont="1" applyFill="1" applyBorder="1" applyProtection="1"/>
    <xf numFmtId="43" fontId="16" fillId="0" borderId="10" xfId="230" applyFont="1" applyBorder="1" applyProtection="1"/>
    <xf numFmtId="0" fontId="16" fillId="0" borderId="13" xfId="1" applyFont="1" applyFill="1" applyBorder="1" applyProtection="1"/>
    <xf numFmtId="43" fontId="16" fillId="33" borderId="13" xfId="230" applyFont="1" applyFill="1" applyBorder="1" applyProtection="1"/>
    <xf numFmtId="43" fontId="16" fillId="0" borderId="13" xfId="230" applyFont="1" applyBorder="1" applyProtection="1"/>
    <xf numFmtId="0" fontId="16" fillId="0" borderId="16" xfId="1" applyFont="1" applyFill="1" applyBorder="1" applyProtection="1"/>
    <xf numFmtId="43" fontId="16" fillId="33" borderId="16" xfId="230" applyFont="1" applyFill="1" applyBorder="1" applyProtection="1"/>
    <xf numFmtId="43" fontId="16" fillId="0" borderId="16" xfId="230" applyFont="1" applyBorder="1" applyProtection="1"/>
    <xf numFmtId="0" fontId="32" fillId="0" borderId="10" xfId="1" applyFont="1" applyFill="1" applyBorder="1" applyAlignment="1" applyProtection="1">
      <alignment horizontal="center" vertical="center" wrapText="1"/>
    </xf>
    <xf numFmtId="0" fontId="33" fillId="0" borderId="0" xfId="0" applyFont="1" applyAlignment="1" applyProtection="1">
      <alignment wrapText="1"/>
    </xf>
    <xf numFmtId="0" fontId="32" fillId="0" borderId="10" xfId="0" applyFont="1" applyBorder="1" applyAlignment="1" applyProtection="1">
      <alignment horizontal="center" vertical="center" wrapText="1"/>
    </xf>
    <xf numFmtId="0" fontId="32" fillId="0" borderId="10" xfId="1" applyFont="1" applyBorder="1" applyAlignment="1" applyProtection="1">
      <alignment horizontal="center" vertical="center" wrapText="1"/>
    </xf>
    <xf numFmtId="0" fontId="29" fillId="0" borderId="18" xfId="1" applyFont="1" applyFill="1" applyBorder="1" applyProtection="1"/>
    <xf numFmtId="0" fontId="29" fillId="0" borderId="19" xfId="1" applyFont="1" applyFill="1" applyBorder="1" applyProtection="1"/>
    <xf numFmtId="0" fontId="16" fillId="0" borderId="20" xfId="1" applyFont="1" applyFill="1" applyBorder="1" applyProtection="1"/>
    <xf numFmtId="0" fontId="16" fillId="0" borderId="21" xfId="1" applyFont="1" applyFill="1" applyBorder="1" applyProtection="1"/>
    <xf numFmtId="0" fontId="28" fillId="0" borderId="20" xfId="0" applyFont="1" applyBorder="1" applyAlignment="1" applyProtection="1">
      <alignment horizontal="left" vertical="center" indent="5"/>
    </xf>
    <xf numFmtId="0" fontId="28" fillId="0" borderId="21" xfId="0" applyFont="1" applyBorder="1" applyAlignment="1" applyProtection="1">
      <alignment horizontal="left" vertical="center" indent="5"/>
    </xf>
    <xf numFmtId="0" fontId="28" fillId="0" borderId="22" xfId="0" applyFont="1" applyBorder="1" applyAlignment="1" applyProtection="1">
      <alignment horizontal="left" vertical="center" indent="5"/>
    </xf>
    <xf numFmtId="0" fontId="16" fillId="0" borderId="23" xfId="0" applyFont="1" applyBorder="1" applyProtection="1"/>
    <xf numFmtId="0" fontId="35" fillId="0" borderId="0" xfId="0" applyFont="1" applyAlignment="1" applyProtection="1">
      <alignment vertical="center"/>
    </xf>
    <xf numFmtId="0" fontId="36" fillId="0" borderId="0" xfId="0" applyFont="1" applyAlignment="1" applyProtection="1">
      <alignment vertical="center"/>
    </xf>
    <xf numFmtId="0" fontId="37" fillId="0" borderId="0" xfId="0" applyFont="1" applyAlignment="1" applyProtection="1">
      <alignment vertical="center"/>
    </xf>
    <xf numFmtId="0" fontId="38" fillId="0" borderId="0" xfId="1" applyFont="1" applyFill="1" applyBorder="1" applyAlignment="1" applyProtection="1">
      <alignment horizontal="left" vertical="center"/>
    </xf>
    <xf numFmtId="0" fontId="38" fillId="0" borderId="10" xfId="1" applyFont="1" applyBorder="1" applyAlignment="1" applyProtection="1">
      <alignment horizontal="right" vertical="center"/>
    </xf>
    <xf numFmtId="0" fontId="36" fillId="0" borderId="0" xfId="1" applyFont="1" applyBorder="1" applyAlignment="1" applyProtection="1">
      <alignment horizontal="left" vertical="center"/>
    </xf>
    <xf numFmtId="0" fontId="36" fillId="0" borderId="10" xfId="1" applyFont="1" applyFill="1" applyBorder="1" applyAlignment="1" applyProtection="1">
      <alignment horizontal="center" vertical="center"/>
    </xf>
    <xf numFmtId="164" fontId="38" fillId="0" borderId="0" xfId="1" applyNumberFormat="1" applyFont="1" applyFill="1" applyBorder="1" applyAlignment="1" applyProtection="1">
      <alignment horizontal="left" vertical="center"/>
    </xf>
    <xf numFmtId="0" fontId="36" fillId="0" borderId="0" xfId="1" applyFont="1" applyBorder="1" applyAlignment="1" applyProtection="1">
      <alignment vertical="center"/>
    </xf>
    <xf numFmtId="0" fontId="39" fillId="0" borderId="10" xfId="1" applyFont="1" applyFill="1" applyBorder="1" applyAlignment="1" applyProtection="1">
      <alignment horizontal="center" vertical="center" wrapText="1"/>
    </xf>
    <xf numFmtId="0" fontId="40" fillId="0" borderId="0" xfId="0" applyFont="1" applyAlignment="1" applyProtection="1">
      <alignment vertical="center" wrapText="1"/>
    </xf>
    <xf numFmtId="0" fontId="39" fillId="0" borderId="10" xfId="0" applyFont="1" applyBorder="1" applyAlignment="1" applyProtection="1">
      <alignment horizontal="center" vertical="center" wrapText="1"/>
    </xf>
    <xf numFmtId="0" fontId="36" fillId="0" borderId="0" xfId="0" applyFont="1" applyAlignment="1" applyProtection="1">
      <alignment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37" fillId="0" borderId="0" xfId="0" applyFont="1" applyAlignment="1" applyProtection="1">
      <alignment vertical="center" wrapText="1"/>
    </xf>
    <xf numFmtId="0" fontId="36" fillId="0" borderId="10" xfId="1" applyFont="1" applyFill="1" applyBorder="1" applyAlignment="1" applyProtection="1">
      <alignment vertical="center" wrapText="1"/>
    </xf>
    <xf numFmtId="165" fontId="40" fillId="0" borderId="10" xfId="230" applyNumberFormat="1" applyFont="1" applyFill="1" applyBorder="1" applyAlignment="1" applyProtection="1">
      <alignment vertical="center"/>
    </xf>
    <xf numFmtId="165" fontId="40" fillId="0" borderId="10" xfId="230" applyNumberFormat="1" applyFont="1" applyBorder="1" applyAlignment="1" applyProtection="1">
      <alignment vertical="center"/>
    </xf>
    <xf numFmtId="0" fontId="41" fillId="0" borderId="10" xfId="143" applyFont="1" applyFill="1" applyBorder="1" applyAlignment="1" applyProtection="1">
      <alignment horizontal="left" vertical="center" wrapText="1"/>
    </xf>
    <xf numFmtId="0" fontId="36" fillId="0" borderId="13" xfId="1" applyFont="1" applyFill="1" applyBorder="1" applyAlignment="1" applyProtection="1">
      <alignment vertical="center" wrapText="1"/>
    </xf>
    <xf numFmtId="165" fontId="40" fillId="0" borderId="13" xfId="230" applyNumberFormat="1" applyFont="1" applyBorder="1" applyAlignment="1" applyProtection="1">
      <alignment vertical="center"/>
    </xf>
    <xf numFmtId="0" fontId="36" fillId="0" borderId="10" xfId="1" applyFont="1" applyFill="1" applyBorder="1" applyAlignment="1" applyProtection="1">
      <alignment horizontal="right" vertical="center"/>
    </xf>
    <xf numFmtId="0" fontId="36" fillId="0" borderId="10" xfId="1" applyFont="1" applyFill="1" applyBorder="1" applyAlignment="1" applyProtection="1">
      <alignment vertical="center"/>
    </xf>
    <xf numFmtId="0" fontId="36" fillId="0" borderId="0" xfId="1" applyFont="1" applyFill="1" applyBorder="1" applyAlignment="1" applyProtection="1">
      <alignment vertical="center" wrapText="1"/>
    </xf>
    <xf numFmtId="0" fontId="37" fillId="0" borderId="0" xfId="0" applyFont="1" applyProtection="1"/>
    <xf numFmtId="0" fontId="42" fillId="0" borderId="0" xfId="1" applyFont="1" applyFill="1" applyBorder="1" applyAlignment="1" applyProtection="1">
      <alignment horizontal="center" vertical="center"/>
    </xf>
    <xf numFmtId="0" fontId="43" fillId="0" borderId="20" xfId="1" applyFont="1" applyFill="1" applyBorder="1" applyAlignment="1" applyProtection="1">
      <alignment vertical="center"/>
    </xf>
    <xf numFmtId="0" fontId="43" fillId="0" borderId="0" xfId="0" applyFont="1" applyBorder="1" applyAlignment="1" applyProtection="1">
      <alignment vertical="center"/>
    </xf>
    <xf numFmtId="0" fontId="43" fillId="0" borderId="21" xfId="0" applyFont="1" applyBorder="1" applyAlignment="1" applyProtection="1">
      <alignment vertical="center"/>
    </xf>
    <xf numFmtId="0" fontId="37" fillId="0" borderId="0" xfId="0" applyFont="1" applyBorder="1" applyAlignment="1" applyProtection="1">
      <alignment vertical="center"/>
    </xf>
    <xf numFmtId="0" fontId="39" fillId="0" borderId="10" xfId="1" applyFont="1" applyBorder="1" applyAlignment="1" applyProtection="1">
      <alignment horizontal="center" vertical="center" wrapText="1"/>
    </xf>
    <xf numFmtId="0" fontId="43" fillId="0" borderId="20" xfId="0" applyFont="1" applyBorder="1" applyAlignment="1" applyProtection="1">
      <alignment horizontal="left" vertical="center"/>
    </xf>
    <xf numFmtId="10" fontId="40" fillId="0" borderId="10" xfId="229" applyNumberFormat="1" applyFont="1" applyFill="1" applyBorder="1" applyAlignment="1" applyProtection="1">
      <alignment vertical="center"/>
    </xf>
    <xf numFmtId="42" fontId="40" fillId="0" borderId="10" xfId="0" applyNumberFormat="1" applyFont="1" applyFill="1" applyBorder="1" applyAlignment="1" applyProtection="1">
      <alignment vertical="center"/>
    </xf>
    <xf numFmtId="0" fontId="43" fillId="0" borderId="22" xfId="0" applyFont="1" applyBorder="1" applyAlignment="1" applyProtection="1">
      <alignment horizontal="left" vertical="center"/>
    </xf>
    <xf numFmtId="0" fontId="43" fillId="0" borderId="25" xfId="0" applyFont="1" applyBorder="1" applyAlignment="1" applyProtection="1">
      <alignment vertical="center"/>
    </xf>
    <xf numFmtId="0" fontId="43" fillId="0" borderId="23" xfId="0" applyFont="1" applyBorder="1" applyAlignment="1" applyProtection="1">
      <alignment vertical="center"/>
    </xf>
    <xf numFmtId="165" fontId="40" fillId="33" borderId="10" xfId="230" applyNumberFormat="1" applyFont="1" applyFill="1" applyBorder="1" applyAlignment="1" applyProtection="1">
      <alignment vertical="center"/>
      <protection locked="0"/>
    </xf>
    <xf numFmtId="165" fontId="40" fillId="33" borderId="13" xfId="230" applyNumberFormat="1" applyFont="1" applyFill="1" applyBorder="1" applyAlignment="1" applyProtection="1">
      <alignment vertical="center"/>
      <protection locked="0"/>
    </xf>
    <xf numFmtId="0" fontId="40" fillId="33" borderId="10" xfId="1" applyFont="1" applyFill="1" applyBorder="1" applyAlignment="1" applyProtection="1">
      <alignment horizontal="center" vertical="center"/>
      <protection locked="0"/>
    </xf>
    <xf numFmtId="0" fontId="40" fillId="0" borderId="10" xfId="1" applyFont="1" applyFill="1" applyBorder="1" applyAlignment="1" applyProtection="1">
      <alignment horizontal="center" vertical="center"/>
    </xf>
    <xf numFmtId="14" fontId="40" fillId="33" borderId="10" xfId="1" applyNumberFormat="1" applyFont="1" applyFill="1" applyBorder="1" applyAlignment="1" applyProtection="1">
      <alignment horizontal="center" vertical="center"/>
      <protection locked="0"/>
    </xf>
    <xf numFmtId="0" fontId="27" fillId="0" borderId="0" xfId="1" applyFont="1" applyBorder="1" applyAlignment="1">
      <alignment horizontal="center"/>
    </xf>
    <xf numFmtId="0" fontId="16" fillId="0" borderId="14" xfId="1" applyFont="1" applyBorder="1" applyAlignment="1" applyProtection="1">
      <alignment horizontal="center"/>
    </xf>
    <xf numFmtId="0" fontId="16" fillId="0" borderId="15" xfId="1" applyFont="1" applyBorder="1" applyAlignment="1" applyProtection="1">
      <alignment horizontal="center"/>
    </xf>
    <xf numFmtId="0" fontId="31" fillId="0" borderId="0" xfId="1" applyFont="1" applyBorder="1" applyAlignment="1" applyProtection="1">
      <alignment horizontal="center"/>
    </xf>
    <xf numFmtId="0" fontId="32" fillId="0" borderId="14" xfId="1" applyFont="1" applyFill="1" applyBorder="1" applyAlignment="1" applyProtection="1">
      <alignment horizontal="center" vertical="center" wrapText="1"/>
    </xf>
    <xf numFmtId="0" fontId="32" fillId="0" borderId="15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/>
    </xf>
    <xf numFmtId="0" fontId="16" fillId="0" borderId="12" xfId="1" applyFont="1" applyFill="1" applyBorder="1" applyAlignment="1" applyProtection="1">
      <alignment horizontal="center" vertical="center"/>
    </xf>
    <xf numFmtId="0" fontId="16" fillId="0" borderId="13" xfId="1" applyFont="1" applyFill="1" applyBorder="1" applyAlignment="1" applyProtection="1">
      <alignment horizontal="center" vertical="center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16" fillId="0" borderId="17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32" fillId="0" borderId="14" xfId="0" applyFont="1" applyBorder="1" applyAlignment="1" applyProtection="1">
      <alignment horizontal="center" vertical="center" wrapText="1"/>
    </xf>
    <xf numFmtId="0" fontId="32" fillId="0" borderId="15" xfId="0" applyFont="1" applyBorder="1" applyAlignment="1" applyProtection="1">
      <alignment horizontal="center" vertical="center" wrapText="1"/>
    </xf>
    <xf numFmtId="0" fontId="30" fillId="0" borderId="0" xfId="1" applyFont="1" applyBorder="1" applyAlignment="1" applyProtection="1">
      <alignment horizontal="center"/>
    </xf>
    <xf numFmtId="0" fontId="17" fillId="0" borderId="14" xfId="1" applyFont="1" applyFill="1" applyBorder="1" applyAlignment="1" applyProtection="1">
      <alignment horizontal="center" vertical="center" wrapText="1"/>
    </xf>
    <xf numFmtId="0" fontId="17" fillId="0" borderId="15" xfId="1" applyFont="1" applyFill="1" applyBorder="1" applyAlignment="1" applyProtection="1">
      <alignment horizontal="center" vertical="center" wrapText="1"/>
    </xf>
    <xf numFmtId="0" fontId="34" fillId="0" borderId="0" xfId="1" applyFont="1" applyBorder="1" applyAlignment="1" applyProtection="1">
      <alignment horizontal="center" vertical="center"/>
    </xf>
    <xf numFmtId="0" fontId="39" fillId="0" borderId="14" xfId="1" applyFont="1" applyFill="1" applyBorder="1" applyAlignment="1" applyProtection="1">
      <alignment horizontal="center" vertical="center" wrapText="1"/>
    </xf>
    <xf numFmtId="0" fontId="39" fillId="0" borderId="15" xfId="1" applyFont="1" applyFill="1" applyBorder="1" applyAlignment="1" applyProtection="1">
      <alignment horizontal="center" vertical="center" wrapText="1"/>
    </xf>
    <xf numFmtId="0" fontId="44" fillId="0" borderId="18" xfId="1" applyFont="1" applyFill="1" applyBorder="1" applyAlignment="1" applyProtection="1">
      <alignment horizontal="center" vertical="center"/>
    </xf>
    <xf numFmtId="0" fontId="44" fillId="0" borderId="24" xfId="1" applyFont="1" applyFill="1" applyBorder="1" applyAlignment="1" applyProtection="1">
      <alignment horizontal="center" vertical="center"/>
    </xf>
    <xf numFmtId="0" fontId="44" fillId="0" borderId="19" xfId="1" applyFont="1" applyFill="1" applyBorder="1" applyAlignment="1" applyProtection="1">
      <alignment horizontal="center" vertical="center"/>
    </xf>
    <xf numFmtId="0" fontId="40" fillId="0" borderId="14" xfId="1" applyFont="1" applyFill="1" applyBorder="1" applyAlignment="1" applyProtection="1">
      <alignment horizontal="center" vertical="center" wrapText="1"/>
    </xf>
    <xf numFmtId="0" fontId="40" fillId="0" borderId="15" xfId="1" applyFont="1" applyFill="1" applyBorder="1" applyAlignment="1" applyProtection="1">
      <alignment horizontal="center" vertical="center" wrapText="1"/>
    </xf>
    <xf numFmtId="0" fontId="45" fillId="0" borderId="14" xfId="1" applyFont="1" applyFill="1" applyBorder="1" applyAlignment="1" applyProtection="1">
      <alignment horizontal="center" vertical="center" wrapText="1"/>
    </xf>
    <xf numFmtId="0" fontId="45" fillId="0" borderId="15" xfId="1" applyFont="1" applyFill="1" applyBorder="1" applyAlignment="1" applyProtection="1">
      <alignment horizontal="center" vertical="center" wrapText="1"/>
    </xf>
    <xf numFmtId="0" fontId="45" fillId="0" borderId="14" xfId="0" applyFont="1" applyBorder="1" applyAlignment="1" applyProtection="1">
      <alignment horizontal="center" vertical="center" wrapText="1"/>
    </xf>
    <xf numFmtId="0" fontId="45" fillId="0" borderId="15" xfId="0" applyFont="1" applyBorder="1" applyAlignment="1" applyProtection="1">
      <alignment horizontal="center" vertical="center" wrapText="1"/>
    </xf>
    <xf numFmtId="0" fontId="36" fillId="0" borderId="11" xfId="1" applyFont="1" applyFill="1" applyBorder="1" applyAlignment="1" applyProtection="1">
      <alignment horizontal="center" vertical="center"/>
    </xf>
    <xf numFmtId="0" fontId="36" fillId="0" borderId="12" xfId="1" applyFont="1" applyFill="1" applyBorder="1" applyAlignment="1" applyProtection="1">
      <alignment horizontal="center" vertical="center"/>
    </xf>
    <xf numFmtId="0" fontId="36" fillId="0" borderId="13" xfId="1" applyFont="1" applyFill="1" applyBorder="1" applyAlignment="1" applyProtection="1">
      <alignment horizontal="center" vertical="center"/>
    </xf>
    <xf numFmtId="0" fontId="36" fillId="0" borderId="10" xfId="1" applyFont="1" applyFill="1" applyBorder="1" applyAlignment="1" applyProtection="1">
      <alignment horizontal="center" vertical="center" wrapText="1"/>
    </xf>
    <xf numFmtId="0" fontId="36" fillId="0" borderId="12" xfId="1" applyFont="1" applyFill="1" applyBorder="1" applyAlignment="1" applyProtection="1">
      <alignment horizontal="center" vertical="center" wrapText="1"/>
    </xf>
    <xf numFmtId="0" fontId="36" fillId="0" borderId="13" xfId="1" applyFont="1" applyFill="1" applyBorder="1" applyAlignment="1" applyProtection="1">
      <alignment horizontal="center" vertical="center" wrapText="1"/>
    </xf>
  </cellXfs>
  <cellStyles count="231">
    <cellStyle name="20% - Accent1 2" xfId="3" xr:uid="{00000000-0005-0000-0000-000000000000}"/>
    <cellStyle name="20% - Accent1 2 2" xfId="4" xr:uid="{00000000-0005-0000-0000-000001000000}"/>
    <cellStyle name="20% - Accent1 2 3" xfId="5" xr:uid="{00000000-0005-0000-0000-000002000000}"/>
    <cellStyle name="20% - Accent2 2" xfId="6" xr:uid="{00000000-0005-0000-0000-000003000000}"/>
    <cellStyle name="20% - Accent2 2 2" xfId="7" xr:uid="{00000000-0005-0000-0000-000004000000}"/>
    <cellStyle name="20% - Accent2 2 3" xfId="8" xr:uid="{00000000-0005-0000-0000-000005000000}"/>
    <cellStyle name="20% - Accent3 2" xfId="9" xr:uid="{00000000-0005-0000-0000-000006000000}"/>
    <cellStyle name="20% - Accent3 2 2" xfId="10" xr:uid="{00000000-0005-0000-0000-000007000000}"/>
    <cellStyle name="20% - Accent3 2 3" xfId="11" xr:uid="{00000000-0005-0000-0000-000008000000}"/>
    <cellStyle name="20% - Accent4 2" xfId="12" xr:uid="{00000000-0005-0000-0000-000009000000}"/>
    <cellStyle name="20% - Accent4 2 2" xfId="13" xr:uid="{00000000-0005-0000-0000-00000A000000}"/>
    <cellStyle name="20% - Accent4 2 3" xfId="14" xr:uid="{00000000-0005-0000-0000-00000B000000}"/>
    <cellStyle name="20% - Accent5 2" xfId="15" xr:uid="{00000000-0005-0000-0000-00000C000000}"/>
    <cellStyle name="20% - Accent5 2 2" xfId="16" xr:uid="{00000000-0005-0000-0000-00000D000000}"/>
    <cellStyle name="20% - Accent5 2 3" xfId="17" xr:uid="{00000000-0005-0000-0000-00000E000000}"/>
    <cellStyle name="20% - Accent6 2" xfId="18" xr:uid="{00000000-0005-0000-0000-00000F000000}"/>
    <cellStyle name="20% - Accent6 2 2" xfId="19" xr:uid="{00000000-0005-0000-0000-000010000000}"/>
    <cellStyle name="20% - Accent6 2 3" xfId="20" xr:uid="{00000000-0005-0000-0000-000011000000}"/>
    <cellStyle name="40% - Accent1 2" xfId="21" xr:uid="{00000000-0005-0000-0000-000012000000}"/>
    <cellStyle name="40% - Accent1 2 2" xfId="22" xr:uid="{00000000-0005-0000-0000-000013000000}"/>
    <cellStyle name="40% - Accent1 2 3" xfId="23" xr:uid="{00000000-0005-0000-0000-000014000000}"/>
    <cellStyle name="40% - Accent2 2" xfId="24" xr:uid="{00000000-0005-0000-0000-000015000000}"/>
    <cellStyle name="40% - Accent2 2 2" xfId="25" xr:uid="{00000000-0005-0000-0000-000016000000}"/>
    <cellStyle name="40% - Accent2 2 3" xfId="26" xr:uid="{00000000-0005-0000-0000-000017000000}"/>
    <cellStyle name="40% - Accent3 2" xfId="27" xr:uid="{00000000-0005-0000-0000-000018000000}"/>
    <cellStyle name="40% - Accent3 2 2" xfId="28" xr:uid="{00000000-0005-0000-0000-000019000000}"/>
    <cellStyle name="40% - Accent3 2 3" xfId="29" xr:uid="{00000000-0005-0000-0000-00001A000000}"/>
    <cellStyle name="40% - Accent4 2" xfId="30" xr:uid="{00000000-0005-0000-0000-00001B000000}"/>
    <cellStyle name="40% - Accent4 2 2" xfId="31" xr:uid="{00000000-0005-0000-0000-00001C000000}"/>
    <cellStyle name="40% - Accent4 2 3" xfId="32" xr:uid="{00000000-0005-0000-0000-00001D000000}"/>
    <cellStyle name="40% - Accent5 2" xfId="33" xr:uid="{00000000-0005-0000-0000-00001E000000}"/>
    <cellStyle name="40% - Accent5 2 2" xfId="34" xr:uid="{00000000-0005-0000-0000-00001F000000}"/>
    <cellStyle name="40% - Accent5 2 3" xfId="35" xr:uid="{00000000-0005-0000-0000-000020000000}"/>
    <cellStyle name="40% - Accent6 2" xfId="36" xr:uid="{00000000-0005-0000-0000-000021000000}"/>
    <cellStyle name="40% - Accent6 2 2" xfId="37" xr:uid="{00000000-0005-0000-0000-000022000000}"/>
    <cellStyle name="40% - Accent6 2 3" xfId="38" xr:uid="{00000000-0005-0000-0000-000023000000}"/>
    <cellStyle name="60% - Accent1 2" xfId="39" xr:uid="{00000000-0005-0000-0000-000024000000}"/>
    <cellStyle name="60% - Accent2 2" xfId="40" xr:uid="{00000000-0005-0000-0000-000025000000}"/>
    <cellStyle name="60% - Accent3 2" xfId="41" xr:uid="{00000000-0005-0000-0000-000026000000}"/>
    <cellStyle name="60% - Accent4 2" xfId="42" xr:uid="{00000000-0005-0000-0000-000027000000}"/>
    <cellStyle name="60% - Accent5 2" xfId="43" xr:uid="{00000000-0005-0000-0000-000028000000}"/>
    <cellStyle name="60% - Accent6 2" xfId="44" xr:uid="{00000000-0005-0000-0000-000029000000}"/>
    <cellStyle name="Accent1 2" xfId="45" xr:uid="{00000000-0005-0000-0000-00002A000000}"/>
    <cellStyle name="Accent2 2" xfId="46" xr:uid="{00000000-0005-0000-0000-00002B000000}"/>
    <cellStyle name="Accent3 2" xfId="47" xr:uid="{00000000-0005-0000-0000-00002C000000}"/>
    <cellStyle name="Accent4 2" xfId="48" xr:uid="{00000000-0005-0000-0000-00002D000000}"/>
    <cellStyle name="Accent5 2" xfId="49" xr:uid="{00000000-0005-0000-0000-00002E000000}"/>
    <cellStyle name="Accent6 2" xfId="50" xr:uid="{00000000-0005-0000-0000-00002F000000}"/>
    <cellStyle name="Bad 2" xfId="51" xr:uid="{00000000-0005-0000-0000-000030000000}"/>
    <cellStyle name="Calculation 2" xfId="52" xr:uid="{00000000-0005-0000-0000-000031000000}"/>
    <cellStyle name="Check Cell 2" xfId="53" xr:uid="{00000000-0005-0000-0000-000032000000}"/>
    <cellStyle name="Comma" xfId="230" builtinId="3"/>
    <cellStyle name="Comma 10" xfId="54" xr:uid="{00000000-0005-0000-0000-000034000000}"/>
    <cellStyle name="Comma 10 2" xfId="55" xr:uid="{00000000-0005-0000-0000-000035000000}"/>
    <cellStyle name="Comma 10 3" xfId="56" xr:uid="{00000000-0005-0000-0000-000036000000}"/>
    <cellStyle name="Comma 10 4" xfId="57" xr:uid="{00000000-0005-0000-0000-000037000000}"/>
    <cellStyle name="Comma 10 5" xfId="58" xr:uid="{00000000-0005-0000-0000-000038000000}"/>
    <cellStyle name="Comma 11" xfId="59" xr:uid="{00000000-0005-0000-0000-000039000000}"/>
    <cellStyle name="Comma 2" xfId="60" xr:uid="{00000000-0005-0000-0000-00003A000000}"/>
    <cellStyle name="Comma 2 10" xfId="61" xr:uid="{00000000-0005-0000-0000-00003B000000}"/>
    <cellStyle name="Comma 2 11" xfId="62" xr:uid="{00000000-0005-0000-0000-00003C000000}"/>
    <cellStyle name="Comma 2 2" xfId="63" xr:uid="{00000000-0005-0000-0000-00003D000000}"/>
    <cellStyle name="Comma 2 3" xfId="64" xr:uid="{00000000-0005-0000-0000-00003E000000}"/>
    <cellStyle name="Comma 2 4" xfId="65" xr:uid="{00000000-0005-0000-0000-00003F000000}"/>
    <cellStyle name="Comma 2 5" xfId="66" xr:uid="{00000000-0005-0000-0000-000040000000}"/>
    <cellStyle name="Comma 2 6" xfId="67" xr:uid="{00000000-0005-0000-0000-000041000000}"/>
    <cellStyle name="Comma 2 7" xfId="68" xr:uid="{00000000-0005-0000-0000-000042000000}"/>
    <cellStyle name="Comma 2 8" xfId="69" xr:uid="{00000000-0005-0000-0000-000043000000}"/>
    <cellStyle name="Comma 2 9" xfId="70" xr:uid="{00000000-0005-0000-0000-000044000000}"/>
    <cellStyle name="Comma 3" xfId="71" xr:uid="{00000000-0005-0000-0000-000045000000}"/>
    <cellStyle name="Comma 3 2" xfId="72" xr:uid="{00000000-0005-0000-0000-000046000000}"/>
    <cellStyle name="Comma 3 2 2" xfId="73" xr:uid="{00000000-0005-0000-0000-000047000000}"/>
    <cellStyle name="Comma 3 2 2 2" xfId="74" xr:uid="{00000000-0005-0000-0000-000048000000}"/>
    <cellStyle name="Comma 3 2 3" xfId="75" xr:uid="{00000000-0005-0000-0000-000049000000}"/>
    <cellStyle name="Comma 3 3" xfId="76" xr:uid="{00000000-0005-0000-0000-00004A000000}"/>
    <cellStyle name="Comma 3 3 2" xfId="77" xr:uid="{00000000-0005-0000-0000-00004B000000}"/>
    <cellStyle name="Comma 3 4" xfId="78" xr:uid="{00000000-0005-0000-0000-00004C000000}"/>
    <cellStyle name="Comma 4" xfId="79" xr:uid="{00000000-0005-0000-0000-00004D000000}"/>
    <cellStyle name="Comma 4 2" xfId="80" xr:uid="{00000000-0005-0000-0000-00004E000000}"/>
    <cellStyle name="Comma 4 2 2" xfId="81" xr:uid="{00000000-0005-0000-0000-00004F000000}"/>
    <cellStyle name="Comma 4 2 2 2" xfId="82" xr:uid="{00000000-0005-0000-0000-000050000000}"/>
    <cellStyle name="Comma 4 2 3" xfId="83" xr:uid="{00000000-0005-0000-0000-000051000000}"/>
    <cellStyle name="Comma 4 3" xfId="84" xr:uid="{00000000-0005-0000-0000-000052000000}"/>
    <cellStyle name="Comma 4 3 2" xfId="85" xr:uid="{00000000-0005-0000-0000-000053000000}"/>
    <cellStyle name="Comma 4 4" xfId="86" xr:uid="{00000000-0005-0000-0000-000054000000}"/>
    <cellStyle name="Comma 5" xfId="87" xr:uid="{00000000-0005-0000-0000-000055000000}"/>
    <cellStyle name="Comma 5 2" xfId="88" xr:uid="{00000000-0005-0000-0000-000056000000}"/>
    <cellStyle name="Comma 5 3" xfId="89" xr:uid="{00000000-0005-0000-0000-000057000000}"/>
    <cellStyle name="Comma 6" xfId="90" xr:uid="{00000000-0005-0000-0000-000058000000}"/>
    <cellStyle name="Comma 6 2" xfId="91" xr:uid="{00000000-0005-0000-0000-000059000000}"/>
    <cellStyle name="Comma 7" xfId="92" xr:uid="{00000000-0005-0000-0000-00005A000000}"/>
    <cellStyle name="Comma 7 2" xfId="93" xr:uid="{00000000-0005-0000-0000-00005B000000}"/>
    <cellStyle name="Comma 8" xfId="94" xr:uid="{00000000-0005-0000-0000-00005C000000}"/>
    <cellStyle name="Comma 8 2" xfId="95" xr:uid="{00000000-0005-0000-0000-00005D000000}"/>
    <cellStyle name="Comma 9" xfId="96" xr:uid="{00000000-0005-0000-0000-00005E000000}"/>
    <cellStyle name="Currency" xfId="228" builtinId="4"/>
    <cellStyle name="Currency 2" xfId="97" xr:uid="{00000000-0005-0000-0000-000060000000}"/>
    <cellStyle name="Currency 2 2" xfId="98" xr:uid="{00000000-0005-0000-0000-000061000000}"/>
    <cellStyle name="Currency 3" xfId="99" xr:uid="{00000000-0005-0000-0000-000062000000}"/>
    <cellStyle name="Currency 3 2" xfId="100" xr:uid="{00000000-0005-0000-0000-000063000000}"/>
    <cellStyle name="Currency 4" xfId="101" xr:uid="{00000000-0005-0000-0000-000064000000}"/>
    <cellStyle name="Currency 4 2" xfId="102" xr:uid="{00000000-0005-0000-0000-000065000000}"/>
    <cellStyle name="Currency 5" xfId="103" xr:uid="{00000000-0005-0000-0000-000066000000}"/>
    <cellStyle name="Currency 5 2" xfId="104" xr:uid="{00000000-0005-0000-0000-000067000000}"/>
    <cellStyle name="Currency 6" xfId="105" xr:uid="{00000000-0005-0000-0000-000068000000}"/>
    <cellStyle name="Currency 6 2" xfId="106" xr:uid="{00000000-0005-0000-0000-000069000000}"/>
    <cellStyle name="Currency 7" xfId="107" xr:uid="{00000000-0005-0000-0000-00006A000000}"/>
    <cellStyle name="Currency 7 2" xfId="108" xr:uid="{00000000-0005-0000-0000-00006B000000}"/>
    <cellStyle name="Currency 7 3" xfId="109" xr:uid="{00000000-0005-0000-0000-00006C000000}"/>
    <cellStyle name="Currency 8" xfId="110" xr:uid="{00000000-0005-0000-0000-00006D000000}"/>
    <cellStyle name="Currency 9" xfId="2" xr:uid="{00000000-0005-0000-0000-00006E000000}"/>
    <cellStyle name="Explanatory Text 2" xfId="111" xr:uid="{00000000-0005-0000-0000-00006F000000}"/>
    <cellStyle name="Good 2" xfId="112" xr:uid="{00000000-0005-0000-0000-000070000000}"/>
    <cellStyle name="Heading 1 2" xfId="113" xr:uid="{00000000-0005-0000-0000-000071000000}"/>
    <cellStyle name="Heading 2 2" xfId="114" xr:uid="{00000000-0005-0000-0000-000072000000}"/>
    <cellStyle name="Heading 3 2" xfId="115" xr:uid="{00000000-0005-0000-0000-000073000000}"/>
    <cellStyle name="Heading 4 2" xfId="116" xr:uid="{00000000-0005-0000-0000-000074000000}"/>
    <cellStyle name="Input 2" xfId="117" xr:uid="{00000000-0005-0000-0000-000075000000}"/>
    <cellStyle name="Linked Cell 2" xfId="118" xr:uid="{00000000-0005-0000-0000-000076000000}"/>
    <cellStyle name="Neutral 2" xfId="119" xr:uid="{00000000-0005-0000-0000-000077000000}"/>
    <cellStyle name="Normal" xfId="0" builtinId="0"/>
    <cellStyle name="Normal 10" xfId="120" xr:uid="{00000000-0005-0000-0000-000079000000}"/>
    <cellStyle name="Normal 10 2" xfId="121" xr:uid="{00000000-0005-0000-0000-00007A000000}"/>
    <cellStyle name="Normal 11" xfId="122" xr:uid="{00000000-0005-0000-0000-00007B000000}"/>
    <cellStyle name="Normal 11 2" xfId="123" xr:uid="{00000000-0005-0000-0000-00007C000000}"/>
    <cellStyle name="Normal 11 3" xfId="124" xr:uid="{00000000-0005-0000-0000-00007D000000}"/>
    <cellStyle name="Normal 12" xfId="125" xr:uid="{00000000-0005-0000-0000-00007E000000}"/>
    <cellStyle name="Normal 12 2" xfId="126" xr:uid="{00000000-0005-0000-0000-00007F000000}"/>
    <cellStyle name="Normal 13" xfId="127" xr:uid="{00000000-0005-0000-0000-000080000000}"/>
    <cellStyle name="Normal 13 2" xfId="128" xr:uid="{00000000-0005-0000-0000-000081000000}"/>
    <cellStyle name="Normal 14" xfId="129" xr:uid="{00000000-0005-0000-0000-000082000000}"/>
    <cellStyle name="Normal 15" xfId="130" xr:uid="{00000000-0005-0000-0000-000083000000}"/>
    <cellStyle name="Normal 16" xfId="131" xr:uid="{00000000-0005-0000-0000-000084000000}"/>
    <cellStyle name="Normal 16 2" xfId="132" xr:uid="{00000000-0005-0000-0000-000085000000}"/>
    <cellStyle name="Normal 16 3" xfId="133" xr:uid="{00000000-0005-0000-0000-000086000000}"/>
    <cellStyle name="Normal 17" xfId="134" xr:uid="{00000000-0005-0000-0000-000087000000}"/>
    <cellStyle name="Normal 17 2" xfId="135" xr:uid="{00000000-0005-0000-0000-000088000000}"/>
    <cellStyle name="Normal 18" xfId="136" xr:uid="{00000000-0005-0000-0000-000089000000}"/>
    <cellStyle name="Normal 18 2" xfId="137" xr:uid="{00000000-0005-0000-0000-00008A000000}"/>
    <cellStyle name="Normal 18 2 2" xfId="138" xr:uid="{00000000-0005-0000-0000-00008B000000}"/>
    <cellStyle name="Normal 18 3" xfId="139" xr:uid="{00000000-0005-0000-0000-00008C000000}"/>
    <cellStyle name="Normal 19" xfId="140" xr:uid="{00000000-0005-0000-0000-00008D000000}"/>
    <cellStyle name="Normal 19 2" xfId="141" xr:uid="{00000000-0005-0000-0000-00008E000000}"/>
    <cellStyle name="Normal 2" xfId="142" xr:uid="{00000000-0005-0000-0000-00008F000000}"/>
    <cellStyle name="Normal 2 2" xfId="143" xr:uid="{00000000-0005-0000-0000-000090000000}"/>
    <cellStyle name="Normal 2 2 2" xfId="144" xr:uid="{00000000-0005-0000-0000-000091000000}"/>
    <cellStyle name="Normal 2 3" xfId="145" xr:uid="{00000000-0005-0000-0000-000092000000}"/>
    <cellStyle name="Normal 2 4" xfId="146" xr:uid="{00000000-0005-0000-0000-000093000000}"/>
    <cellStyle name="Normal 2 5" xfId="147" xr:uid="{00000000-0005-0000-0000-000094000000}"/>
    <cellStyle name="Normal 2 6" xfId="148" xr:uid="{00000000-0005-0000-0000-000095000000}"/>
    <cellStyle name="Normal 2 7" xfId="149" xr:uid="{00000000-0005-0000-0000-000096000000}"/>
    <cellStyle name="Normal 2 8" xfId="150" xr:uid="{00000000-0005-0000-0000-000097000000}"/>
    <cellStyle name="Normal 20" xfId="151" xr:uid="{00000000-0005-0000-0000-000098000000}"/>
    <cellStyle name="Normal 20 2" xfId="152" xr:uid="{00000000-0005-0000-0000-000099000000}"/>
    <cellStyle name="Normal 20 3" xfId="153" xr:uid="{00000000-0005-0000-0000-00009A000000}"/>
    <cellStyle name="Normal 21" xfId="154" xr:uid="{00000000-0005-0000-0000-00009B000000}"/>
    <cellStyle name="Normal 22" xfId="155" xr:uid="{00000000-0005-0000-0000-00009C000000}"/>
    <cellStyle name="Normal 22 2" xfId="156" xr:uid="{00000000-0005-0000-0000-00009D000000}"/>
    <cellStyle name="Normal 22 3" xfId="157" xr:uid="{00000000-0005-0000-0000-00009E000000}"/>
    <cellStyle name="Normal 23" xfId="158" xr:uid="{00000000-0005-0000-0000-00009F000000}"/>
    <cellStyle name="Normal 24" xfId="159" xr:uid="{00000000-0005-0000-0000-0000A0000000}"/>
    <cellStyle name="Normal 25" xfId="160" xr:uid="{00000000-0005-0000-0000-0000A1000000}"/>
    <cellStyle name="Normal 26" xfId="1" xr:uid="{00000000-0005-0000-0000-0000A2000000}"/>
    <cellStyle name="Normal 3" xfId="161" xr:uid="{00000000-0005-0000-0000-0000A3000000}"/>
    <cellStyle name="Normal 3 2" xfId="162" xr:uid="{00000000-0005-0000-0000-0000A4000000}"/>
    <cellStyle name="Normal 3 3" xfId="163" xr:uid="{00000000-0005-0000-0000-0000A5000000}"/>
    <cellStyle name="Normal 3 4" xfId="164" xr:uid="{00000000-0005-0000-0000-0000A6000000}"/>
    <cellStyle name="Normal 3 5" xfId="165" xr:uid="{00000000-0005-0000-0000-0000A7000000}"/>
    <cellStyle name="Normal 3 6" xfId="166" xr:uid="{00000000-0005-0000-0000-0000A8000000}"/>
    <cellStyle name="Normal 3 7" xfId="167" xr:uid="{00000000-0005-0000-0000-0000A9000000}"/>
    <cellStyle name="Normal 3 8" xfId="168" xr:uid="{00000000-0005-0000-0000-0000AA000000}"/>
    <cellStyle name="Normal 3 9" xfId="169" xr:uid="{00000000-0005-0000-0000-0000AB000000}"/>
    <cellStyle name="Normal 4" xfId="170" xr:uid="{00000000-0005-0000-0000-0000AC000000}"/>
    <cellStyle name="Normal 4 2" xfId="171" xr:uid="{00000000-0005-0000-0000-0000AD000000}"/>
    <cellStyle name="Normal 4 2 2" xfId="172" xr:uid="{00000000-0005-0000-0000-0000AE000000}"/>
    <cellStyle name="Normal 4 2 2 2" xfId="173" xr:uid="{00000000-0005-0000-0000-0000AF000000}"/>
    <cellStyle name="Normal 4 2 3" xfId="174" xr:uid="{00000000-0005-0000-0000-0000B0000000}"/>
    <cellStyle name="Normal 4 3" xfId="175" xr:uid="{00000000-0005-0000-0000-0000B1000000}"/>
    <cellStyle name="Normal 4 3 2" xfId="176" xr:uid="{00000000-0005-0000-0000-0000B2000000}"/>
    <cellStyle name="Normal 4 4" xfId="177" xr:uid="{00000000-0005-0000-0000-0000B3000000}"/>
    <cellStyle name="Normal 4 5" xfId="178" xr:uid="{00000000-0005-0000-0000-0000B4000000}"/>
    <cellStyle name="Normal 5" xfId="179" xr:uid="{00000000-0005-0000-0000-0000B5000000}"/>
    <cellStyle name="Normal 5 2" xfId="180" xr:uid="{00000000-0005-0000-0000-0000B6000000}"/>
    <cellStyle name="Normal 5 2 2" xfId="181" xr:uid="{00000000-0005-0000-0000-0000B7000000}"/>
    <cellStyle name="Normal 5 2 2 2" xfId="182" xr:uid="{00000000-0005-0000-0000-0000B8000000}"/>
    <cellStyle name="Normal 5 2 3" xfId="183" xr:uid="{00000000-0005-0000-0000-0000B9000000}"/>
    <cellStyle name="Normal 5 3" xfId="184" xr:uid="{00000000-0005-0000-0000-0000BA000000}"/>
    <cellStyle name="Normal 5 3 2" xfId="185" xr:uid="{00000000-0005-0000-0000-0000BB000000}"/>
    <cellStyle name="Normal 5 4" xfId="186" xr:uid="{00000000-0005-0000-0000-0000BC000000}"/>
    <cellStyle name="Normal 6" xfId="187" xr:uid="{00000000-0005-0000-0000-0000BD000000}"/>
    <cellStyle name="Normal 6 2" xfId="188" xr:uid="{00000000-0005-0000-0000-0000BE000000}"/>
    <cellStyle name="Normal 6 2 2" xfId="189" xr:uid="{00000000-0005-0000-0000-0000BF000000}"/>
    <cellStyle name="Normal 6 3" xfId="190" xr:uid="{00000000-0005-0000-0000-0000C0000000}"/>
    <cellStyle name="Normal 7" xfId="191" xr:uid="{00000000-0005-0000-0000-0000C1000000}"/>
    <cellStyle name="Normal 7 2" xfId="192" xr:uid="{00000000-0005-0000-0000-0000C2000000}"/>
    <cellStyle name="Normal 8" xfId="193" xr:uid="{00000000-0005-0000-0000-0000C3000000}"/>
    <cellStyle name="Normal 8 2" xfId="194" xr:uid="{00000000-0005-0000-0000-0000C4000000}"/>
    <cellStyle name="Normal 9" xfId="195" xr:uid="{00000000-0005-0000-0000-0000C5000000}"/>
    <cellStyle name="Normal 9 2" xfId="196" xr:uid="{00000000-0005-0000-0000-0000C6000000}"/>
    <cellStyle name="Note 2" xfId="197" xr:uid="{00000000-0005-0000-0000-0000C7000000}"/>
    <cellStyle name="Note 2 2" xfId="198" xr:uid="{00000000-0005-0000-0000-0000C8000000}"/>
    <cellStyle name="Note 2 3" xfId="199" xr:uid="{00000000-0005-0000-0000-0000C9000000}"/>
    <cellStyle name="Output 2" xfId="200" xr:uid="{00000000-0005-0000-0000-0000CA000000}"/>
    <cellStyle name="Percent" xfId="229" builtinId="5"/>
    <cellStyle name="Percent 2" xfId="201" xr:uid="{00000000-0005-0000-0000-0000CC000000}"/>
    <cellStyle name="Percent 2 2" xfId="202" xr:uid="{00000000-0005-0000-0000-0000CD000000}"/>
    <cellStyle name="Percent 2 3" xfId="203" xr:uid="{00000000-0005-0000-0000-0000CE000000}"/>
    <cellStyle name="Percent 2 4" xfId="204" xr:uid="{00000000-0005-0000-0000-0000CF000000}"/>
    <cellStyle name="Percent 2 5" xfId="205" xr:uid="{00000000-0005-0000-0000-0000D0000000}"/>
    <cellStyle name="Percent 2 6" xfId="206" xr:uid="{00000000-0005-0000-0000-0000D1000000}"/>
    <cellStyle name="Percent 2 7" xfId="207" xr:uid="{00000000-0005-0000-0000-0000D2000000}"/>
    <cellStyle name="Percent 2 8" xfId="208" xr:uid="{00000000-0005-0000-0000-0000D3000000}"/>
    <cellStyle name="Percent 3" xfId="209" xr:uid="{00000000-0005-0000-0000-0000D4000000}"/>
    <cellStyle name="Percent 3 2" xfId="210" xr:uid="{00000000-0005-0000-0000-0000D5000000}"/>
    <cellStyle name="Percent 3 2 2" xfId="211" xr:uid="{00000000-0005-0000-0000-0000D6000000}"/>
    <cellStyle name="Percent 3 2 2 2" xfId="212" xr:uid="{00000000-0005-0000-0000-0000D7000000}"/>
    <cellStyle name="Percent 3 2 3" xfId="213" xr:uid="{00000000-0005-0000-0000-0000D8000000}"/>
    <cellStyle name="Percent 3 3" xfId="214" xr:uid="{00000000-0005-0000-0000-0000D9000000}"/>
    <cellStyle name="Percent 3 3 2" xfId="215" xr:uid="{00000000-0005-0000-0000-0000DA000000}"/>
    <cellStyle name="Percent 3 4" xfId="216" xr:uid="{00000000-0005-0000-0000-0000DB000000}"/>
    <cellStyle name="Percent 4" xfId="217" xr:uid="{00000000-0005-0000-0000-0000DC000000}"/>
    <cellStyle name="Percent 4 2" xfId="218" xr:uid="{00000000-0005-0000-0000-0000DD000000}"/>
    <cellStyle name="Percent 4 3" xfId="219" xr:uid="{00000000-0005-0000-0000-0000DE000000}"/>
    <cellStyle name="Percent 5" xfId="220" xr:uid="{00000000-0005-0000-0000-0000DF000000}"/>
    <cellStyle name="Percent 5 2" xfId="221" xr:uid="{00000000-0005-0000-0000-0000E0000000}"/>
    <cellStyle name="Percent 6" xfId="222" xr:uid="{00000000-0005-0000-0000-0000E1000000}"/>
    <cellStyle name="Percent 6 2" xfId="223" xr:uid="{00000000-0005-0000-0000-0000E2000000}"/>
    <cellStyle name="Percent 6 3" xfId="224" xr:uid="{00000000-0005-0000-0000-0000E3000000}"/>
    <cellStyle name="Percent 7" xfId="225" xr:uid="{00000000-0005-0000-0000-0000E4000000}"/>
    <cellStyle name="Total 2" xfId="226" xr:uid="{00000000-0005-0000-0000-0000E5000000}"/>
    <cellStyle name="Warning Text 2" xfId="227" xr:uid="{00000000-0005-0000-0000-0000E6000000}"/>
  </cellStyles>
  <dxfs count="47"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5123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AAU/OAAUFisc/2009/2009%20AT/Funding%20Scenarios%20May%2013%202008/5%2013%2008%20iff%202009-1%20Plug%20to%20Early%20Implement%20New%20IFF%20NDI%20%20485%20%20923%20MY%20NM%20Mea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ilbep/Local%20Settings/Temporary%20Internet%20Files/Content.Outlook/IYKA6MCW/NSI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ilbep/Local%20Settings/Temporary%20Internet%20Files/Content.Outlook/IYKA6MCW/NSIP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nda"/>
      <sheetName val="Update"/>
      <sheetName val="SUPP1"/>
      <sheetName val="SUPP2"/>
      <sheetName val="SW"/>
      <sheetName val="SE"/>
      <sheetName val="D3"/>
      <sheetName val="NW"/>
      <sheetName val="NE"/>
      <sheetName val="CM"/>
      <sheetName val="MA"/>
      <sheetName val="ME"/>
      <sheetName val="SL"/>
      <sheetName val="RX"/>
      <sheetName val="AAA"/>
      <sheetName val="TABLES"/>
      <sheetName val="Analysis of Impact"/>
      <sheetName val="Special Proj Award"/>
      <sheetName val="Calculation of Base"/>
      <sheetName val="OMB Summary"/>
      <sheetName val="Summary"/>
      <sheetName val="Prior AT 2008-2"/>
      <sheetName val="Summary Change from 2008 2 "/>
      <sheetName val="HDM Trust Fund Calculation"/>
      <sheetName val="Trust Fund Report"/>
      <sheetName val="nsip  WORKSHEET"/>
      <sheetName val="Cong &amp; HD meal numbers"/>
      <sheetName val="2009-1 AAA meal projections"/>
      <sheetName val="Hold Harmless"/>
      <sheetName val="2007 Med. Mgmt CF to 2008"/>
      <sheetName val="Intrastate funding Formula"/>
      <sheetName val="Audit Cost"/>
      <sheetName val="IFF Formula Data"/>
      <sheetName val="Disease formula"/>
      <sheetName val="Ombudsman Formula"/>
      <sheetName val="AP Transfers"/>
      <sheetName val="Transfers"/>
      <sheetName val="After Transfer"/>
      <sheetName val="Allotment"/>
      <sheetName val="SS Funding"/>
      <sheetName val="Contra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F"/>
      <sheetName val="Territories"/>
      <sheetName val="States"/>
      <sheetName val="Tribes"/>
      <sheetName val="Computation"/>
      <sheetName val="Reallotment"/>
      <sheetName val="IO_Vars"/>
    </sheetNames>
    <sheetDataSet>
      <sheetData sheetId="0" refreshError="1">
        <row r="10">
          <cell r="E10">
            <v>0</v>
          </cell>
        </row>
        <row r="12">
          <cell r="D12">
            <v>156204439</v>
          </cell>
        </row>
        <row r="13">
          <cell r="D13">
            <v>189687</v>
          </cell>
        </row>
        <row r="20">
          <cell r="D20">
            <v>1796544</v>
          </cell>
        </row>
        <row r="21">
          <cell r="D21">
            <v>154218208</v>
          </cell>
        </row>
        <row r="23">
          <cell r="D23">
            <v>4</v>
          </cell>
        </row>
        <row r="24">
          <cell r="D24">
            <v>3767213</v>
          </cell>
        </row>
        <row r="25">
          <cell r="D25">
            <v>0</v>
          </cell>
        </row>
        <row r="28">
          <cell r="D28">
            <v>51</v>
          </cell>
        </row>
        <row r="29">
          <cell r="D29">
            <v>150450995</v>
          </cell>
        </row>
        <row r="30">
          <cell r="D30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8">
          <cell r="D38">
            <v>154218208</v>
          </cell>
        </row>
        <row r="39">
          <cell r="D39">
            <v>0</v>
          </cell>
        </row>
        <row r="44">
          <cell r="D44" t="str">
            <v>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F"/>
      <sheetName val="Territories"/>
      <sheetName val="States"/>
      <sheetName val="Tribes"/>
      <sheetName val="Computation"/>
      <sheetName val="Reallotment"/>
      <sheetName val="IO_Vars"/>
    </sheetNames>
    <sheetDataSet>
      <sheetData sheetId="0">
        <row r="28">
          <cell r="D28">
            <v>51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759DA-3223-4D46-8083-79510AC0F23C}">
  <dimension ref="A1:F24"/>
  <sheetViews>
    <sheetView showGridLines="0" zoomScale="110" zoomScaleNormal="110" workbookViewId="0">
      <selection activeCell="C8" sqref="C8:D18"/>
    </sheetView>
  </sheetViews>
  <sheetFormatPr defaultRowHeight="15" x14ac:dyDescent="0.25"/>
  <cols>
    <col min="1" max="7" width="13.42578125" customWidth="1"/>
  </cols>
  <sheetData>
    <row r="1" spans="1:6" ht="21" x14ac:dyDescent="0.35">
      <c r="A1" s="113" t="s">
        <v>17</v>
      </c>
      <c r="B1" s="113"/>
      <c r="C1" s="113"/>
      <c r="D1" s="113"/>
      <c r="E1" s="113"/>
      <c r="F1" s="113"/>
    </row>
    <row r="2" spans="1:6" ht="8.25" customHeight="1" x14ac:dyDescent="0.25">
      <c r="A2" s="10"/>
      <c r="B2" s="10"/>
      <c r="C2" s="10"/>
      <c r="D2" s="10"/>
      <c r="E2" s="10"/>
      <c r="F2" s="10"/>
    </row>
    <row r="3" spans="1:6" ht="15.75" x14ac:dyDescent="0.25">
      <c r="A3" s="9" t="s">
        <v>15</v>
      </c>
      <c r="B3" s="19"/>
      <c r="C3" s="11"/>
      <c r="D3" s="12"/>
      <c r="E3" s="12"/>
      <c r="F3" s="12"/>
    </row>
    <row r="4" spans="1:6" ht="15.75" x14ac:dyDescent="0.25">
      <c r="A4" s="9" t="s">
        <v>16</v>
      </c>
      <c r="B4" s="20">
        <v>2019</v>
      </c>
      <c r="C4" s="11"/>
      <c r="D4" s="12"/>
      <c r="E4" s="12"/>
      <c r="F4" s="12"/>
    </row>
    <row r="5" spans="1:6" ht="15.75" x14ac:dyDescent="0.25">
      <c r="A5" s="9" t="s">
        <v>25</v>
      </c>
      <c r="B5" s="21"/>
      <c r="C5" s="13"/>
      <c r="D5" s="12"/>
      <c r="E5" s="12"/>
      <c r="F5" s="12"/>
    </row>
    <row r="6" spans="1:6" ht="15.75" x14ac:dyDescent="0.25">
      <c r="A6" s="14"/>
      <c r="B6" s="14"/>
      <c r="C6" s="14"/>
      <c r="D6" s="14"/>
      <c r="E6" s="14"/>
      <c r="F6" s="14"/>
    </row>
    <row r="7" spans="1:6" s="23" customFormat="1" ht="33" customHeight="1" x14ac:dyDescent="0.25">
      <c r="A7" s="22" t="s">
        <v>4</v>
      </c>
      <c r="B7" s="22" t="s">
        <v>24</v>
      </c>
      <c r="C7" s="22" t="s">
        <v>13</v>
      </c>
      <c r="D7" s="22" t="s">
        <v>14</v>
      </c>
      <c r="E7" s="22" t="s">
        <v>5</v>
      </c>
      <c r="F7" s="22" t="s">
        <v>3</v>
      </c>
    </row>
    <row r="8" spans="1:6" ht="15.75" x14ac:dyDescent="0.25">
      <c r="A8" s="7" t="s">
        <v>2</v>
      </c>
      <c r="B8" s="2"/>
      <c r="C8" s="2"/>
      <c r="D8" s="8"/>
      <c r="E8" s="4">
        <f>C8+D8</f>
        <v>0</v>
      </c>
      <c r="F8" s="4">
        <f>B8+C8+D8</f>
        <v>0</v>
      </c>
    </row>
    <row r="9" spans="1:6" ht="15.75" x14ac:dyDescent="0.25">
      <c r="A9" s="7" t="s">
        <v>1</v>
      </c>
      <c r="B9" s="2"/>
      <c r="C9" s="2"/>
      <c r="D9" s="2"/>
      <c r="E9" s="4">
        <f t="shared" ref="E9:E10" si="0">C9+D9</f>
        <v>0</v>
      </c>
      <c r="F9" s="4">
        <f t="shared" ref="F9:F10" si="1">B9+C9+D9</f>
        <v>0</v>
      </c>
    </row>
    <row r="10" spans="1:6" ht="15.75" x14ac:dyDescent="0.25">
      <c r="A10" s="7" t="s">
        <v>0</v>
      </c>
      <c r="B10" s="2"/>
      <c r="C10" s="2"/>
      <c r="D10" s="2"/>
      <c r="E10" s="4">
        <f t="shared" si="0"/>
        <v>0</v>
      </c>
      <c r="F10" s="4">
        <f t="shared" si="1"/>
        <v>0</v>
      </c>
    </row>
    <row r="11" spans="1:6" ht="15.75" x14ac:dyDescent="0.25">
      <c r="A11" s="16" t="s">
        <v>18</v>
      </c>
      <c r="B11" s="4">
        <f>SUM(B8:B10)</f>
        <v>0</v>
      </c>
      <c r="C11" s="5"/>
      <c r="D11" s="4"/>
      <c r="E11" s="4">
        <f>SUM(E8:E10)</f>
        <v>0</v>
      </c>
      <c r="F11" s="4">
        <f>SUM(F8:F10)</f>
        <v>0</v>
      </c>
    </row>
    <row r="12" spans="1:6" ht="15.75" x14ac:dyDescent="0.25">
      <c r="A12" s="14"/>
      <c r="B12" s="14"/>
      <c r="C12" s="14"/>
      <c r="D12" s="14"/>
      <c r="E12" s="14"/>
      <c r="F12" s="14"/>
    </row>
    <row r="13" spans="1:6" ht="15.75" x14ac:dyDescent="0.25">
      <c r="A13" s="14"/>
      <c r="B13" s="14"/>
      <c r="C13" s="14"/>
      <c r="D13" s="14"/>
      <c r="E13" s="14"/>
      <c r="F13" s="14"/>
    </row>
    <row r="14" spans="1:6" s="23" customFormat="1" ht="33" customHeight="1" x14ac:dyDescent="0.25">
      <c r="A14" s="22" t="s">
        <v>4</v>
      </c>
      <c r="B14" s="24" t="s">
        <v>6</v>
      </c>
      <c r="C14" s="24" t="s">
        <v>7</v>
      </c>
      <c r="D14" s="24" t="s">
        <v>8</v>
      </c>
      <c r="E14" s="24" t="s">
        <v>9</v>
      </c>
      <c r="F14" s="24" t="s">
        <v>8</v>
      </c>
    </row>
    <row r="15" spans="1:6" ht="15.75" x14ac:dyDescent="0.25">
      <c r="A15" s="1" t="s">
        <v>2</v>
      </c>
      <c r="B15" s="4">
        <f>B8</f>
        <v>0</v>
      </c>
      <c r="C15" s="5">
        <f>C8</f>
        <v>0</v>
      </c>
      <c r="D15" s="6" t="e">
        <f>-(C15/B15)</f>
        <v>#DIV/0!</v>
      </c>
      <c r="E15" s="4"/>
      <c r="F15" s="4"/>
    </row>
    <row r="16" spans="1:6" ht="15.75" x14ac:dyDescent="0.25">
      <c r="A16" s="1" t="s">
        <v>10</v>
      </c>
      <c r="B16" s="4">
        <f>B9+B10</f>
        <v>0</v>
      </c>
      <c r="C16" s="5">
        <f>C9+C10</f>
        <v>0</v>
      </c>
      <c r="D16" s="6" t="e">
        <f>-(C16/B16)</f>
        <v>#DIV/0!</v>
      </c>
      <c r="E16" s="4"/>
      <c r="F16" s="4"/>
    </row>
    <row r="17" spans="1:6" ht="15.75" x14ac:dyDescent="0.25">
      <c r="A17" s="1" t="s">
        <v>11</v>
      </c>
      <c r="B17" s="4">
        <f>B9</f>
        <v>0</v>
      </c>
      <c r="C17" s="5"/>
      <c r="D17" s="4"/>
      <c r="E17" s="4">
        <f>D9</f>
        <v>0</v>
      </c>
      <c r="F17" s="6" t="e">
        <f>-(E17/B17)</f>
        <v>#DIV/0!</v>
      </c>
    </row>
    <row r="18" spans="1:6" ht="15.75" x14ac:dyDescent="0.25">
      <c r="A18" s="1" t="s">
        <v>12</v>
      </c>
      <c r="B18" s="4">
        <f>B10</f>
        <v>0</v>
      </c>
      <c r="C18" s="5"/>
      <c r="D18" s="4"/>
      <c r="E18" s="4">
        <f>D10</f>
        <v>0</v>
      </c>
      <c r="F18" s="6" t="e">
        <f>-(E18/B18)</f>
        <v>#DIV/0!</v>
      </c>
    </row>
    <row r="20" spans="1:6" ht="15.75" x14ac:dyDescent="0.25">
      <c r="A20" s="18" t="s">
        <v>22</v>
      </c>
    </row>
    <row r="21" spans="1:6" ht="15.75" x14ac:dyDescent="0.25">
      <c r="A21" s="15" t="s">
        <v>19</v>
      </c>
    </row>
    <row r="22" spans="1:6" ht="15.75" x14ac:dyDescent="0.25">
      <c r="A22" s="15" t="s">
        <v>23</v>
      </c>
    </row>
    <row r="23" spans="1:6" ht="15.75" x14ac:dyDescent="0.25">
      <c r="A23" s="17" t="s">
        <v>20</v>
      </c>
    </row>
    <row r="24" spans="1:6" ht="15.75" x14ac:dyDescent="0.25">
      <c r="A24" s="17" t="s">
        <v>21</v>
      </c>
    </row>
  </sheetData>
  <sheetProtection algorithmName="SHA-512" hashValue="A+Q3Y9/mfnNKaPhXpKkkg1vExjQh1Gt5QUVit8/dAFApMODt9+79I/9h/vDm658W/peompXse0UghpMALdR6yw==" saltValue="7IPEVwqmqOtvDa0o3A1Q5A==" spinCount="100000" sheet="1" objects="1" scenarios="1"/>
  <mergeCells count="1">
    <mergeCell ref="A1:F1"/>
  </mergeCells>
  <conditionalFormatting sqref="E8:E10">
    <cfRule type="cellIs" dxfId="46" priority="7" operator="lessThan">
      <formula>0</formula>
    </cfRule>
  </conditionalFormatting>
  <conditionalFormatting sqref="C17:E17 C15:C16 E15:E16">
    <cfRule type="cellIs" dxfId="45" priority="6" operator="lessThan">
      <formula>0</formula>
    </cfRule>
  </conditionalFormatting>
  <conditionalFormatting sqref="D15">
    <cfRule type="cellIs" dxfId="44" priority="5" operator="lessThanOrEqual">
      <formula>0</formula>
    </cfRule>
  </conditionalFormatting>
  <conditionalFormatting sqref="D16">
    <cfRule type="cellIs" dxfId="43" priority="4" operator="lessThanOrEqual">
      <formula>0</formula>
    </cfRule>
  </conditionalFormatting>
  <conditionalFormatting sqref="F17">
    <cfRule type="cellIs" dxfId="42" priority="3" operator="lessThanOrEqual">
      <formula>0</formula>
    </cfRule>
  </conditionalFormatting>
  <conditionalFormatting sqref="F18">
    <cfRule type="cellIs" dxfId="41" priority="2" operator="lessThanOrEqual">
      <formula>0</formula>
    </cfRule>
  </conditionalFormatting>
  <conditionalFormatting sqref="C8:D10">
    <cfRule type="cellIs" dxfId="4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07886-808F-4D3D-BE7D-CCEEC55536F3}">
  <dimension ref="A1:F24"/>
  <sheetViews>
    <sheetView showGridLines="0" zoomScale="110" zoomScaleNormal="110" workbookViewId="0">
      <selection activeCell="C8" sqref="C8:D18"/>
    </sheetView>
  </sheetViews>
  <sheetFormatPr defaultRowHeight="15" x14ac:dyDescent="0.25"/>
  <cols>
    <col min="1" max="7" width="13.42578125" customWidth="1"/>
  </cols>
  <sheetData>
    <row r="1" spans="1:6" ht="21" x14ac:dyDescent="0.35">
      <c r="A1" s="113" t="s">
        <v>17</v>
      </c>
      <c r="B1" s="113"/>
      <c r="C1" s="113"/>
      <c r="D1" s="113"/>
      <c r="E1" s="113"/>
      <c r="F1" s="113"/>
    </row>
    <row r="2" spans="1:6" ht="8.25" customHeight="1" x14ac:dyDescent="0.25">
      <c r="A2" s="10"/>
      <c r="B2" s="10"/>
      <c r="C2" s="10"/>
      <c r="D2" s="10"/>
      <c r="E2" s="10"/>
      <c r="F2" s="10"/>
    </row>
    <row r="3" spans="1:6" ht="15.75" x14ac:dyDescent="0.25">
      <c r="A3" s="9" t="s">
        <v>15</v>
      </c>
      <c r="B3" s="19">
        <v>4</v>
      </c>
      <c r="C3" s="11"/>
      <c r="D3" s="12"/>
      <c r="E3" s="12"/>
      <c r="F3" s="12"/>
    </row>
    <row r="4" spans="1:6" ht="15.75" x14ac:dyDescent="0.25">
      <c r="A4" s="9" t="s">
        <v>16</v>
      </c>
      <c r="B4" s="20">
        <v>2019</v>
      </c>
      <c r="C4" s="11"/>
      <c r="D4" s="12"/>
      <c r="E4" s="12"/>
      <c r="F4" s="12"/>
    </row>
    <row r="5" spans="1:6" ht="15.75" x14ac:dyDescent="0.25">
      <c r="A5" s="9" t="s">
        <v>25</v>
      </c>
      <c r="B5" s="21">
        <v>43507</v>
      </c>
      <c r="C5" s="13"/>
      <c r="D5" s="12"/>
      <c r="E5" s="12"/>
      <c r="F5" s="12"/>
    </row>
    <row r="6" spans="1:6" ht="15.75" x14ac:dyDescent="0.25">
      <c r="A6" s="14"/>
      <c r="B6" s="14"/>
      <c r="C6" s="14"/>
      <c r="D6" s="14"/>
      <c r="E6" s="14"/>
      <c r="F6" s="14"/>
    </row>
    <row r="7" spans="1:6" s="23" customFormat="1" ht="33" customHeight="1" x14ac:dyDescent="0.25">
      <c r="A7" s="22" t="s">
        <v>4</v>
      </c>
      <c r="B7" s="22" t="s">
        <v>24</v>
      </c>
      <c r="C7" s="22" t="s">
        <v>13</v>
      </c>
      <c r="D7" s="22" t="s">
        <v>14</v>
      </c>
      <c r="E7" s="22" t="s">
        <v>5</v>
      </c>
      <c r="F7" s="22" t="s">
        <v>3</v>
      </c>
    </row>
    <row r="8" spans="1:6" ht="15.75" x14ac:dyDescent="0.25">
      <c r="A8" s="7" t="s">
        <v>2</v>
      </c>
      <c r="B8" s="2">
        <v>269393</v>
      </c>
      <c r="C8" s="3">
        <v>50000</v>
      </c>
      <c r="D8" s="4"/>
      <c r="E8" s="4">
        <f>C8+D8</f>
        <v>50000</v>
      </c>
      <c r="F8" s="4">
        <f>B8+C8+D8</f>
        <v>319393</v>
      </c>
    </row>
    <row r="9" spans="1:6" ht="15.75" x14ac:dyDescent="0.25">
      <c r="A9" s="7" t="s">
        <v>1</v>
      </c>
      <c r="B9" s="2">
        <v>286652</v>
      </c>
      <c r="C9" s="3">
        <v>-25000</v>
      </c>
      <c r="D9" s="3">
        <v>-75000</v>
      </c>
      <c r="E9" s="4">
        <f t="shared" ref="E9:E10" si="0">C9+D9</f>
        <v>-100000</v>
      </c>
      <c r="F9" s="4">
        <f t="shared" ref="F9:F10" si="1">B9+C9+D9</f>
        <v>186652</v>
      </c>
    </row>
    <row r="10" spans="1:6" ht="15.75" x14ac:dyDescent="0.25">
      <c r="A10" s="7" t="s">
        <v>0</v>
      </c>
      <c r="B10" s="2">
        <v>221203</v>
      </c>
      <c r="C10" s="3">
        <v>-25000</v>
      </c>
      <c r="D10" s="3">
        <v>75000</v>
      </c>
      <c r="E10" s="4">
        <f t="shared" si="0"/>
        <v>50000</v>
      </c>
      <c r="F10" s="4">
        <f t="shared" si="1"/>
        <v>271203</v>
      </c>
    </row>
    <row r="11" spans="1:6" ht="15.75" x14ac:dyDescent="0.25">
      <c r="A11" s="16" t="s">
        <v>18</v>
      </c>
      <c r="B11" s="4">
        <f>SUM(B8:B10)</f>
        <v>777248</v>
      </c>
      <c r="C11" s="5"/>
      <c r="D11" s="4"/>
      <c r="E11" s="4">
        <f>SUM(E8:E10)</f>
        <v>0</v>
      </c>
      <c r="F11" s="4">
        <f>SUM(F8:F10)</f>
        <v>777248</v>
      </c>
    </row>
    <row r="12" spans="1:6" ht="15.75" x14ac:dyDescent="0.25">
      <c r="A12" s="14"/>
      <c r="B12" s="14"/>
      <c r="C12" s="14"/>
      <c r="D12" s="14"/>
      <c r="E12" s="14"/>
      <c r="F12" s="14"/>
    </row>
    <row r="13" spans="1:6" ht="15.75" x14ac:dyDescent="0.25">
      <c r="A13" s="14"/>
      <c r="B13" s="14"/>
      <c r="C13" s="14"/>
      <c r="D13" s="14"/>
      <c r="E13" s="14"/>
      <c r="F13" s="14"/>
    </row>
    <row r="14" spans="1:6" s="23" customFormat="1" ht="33" customHeight="1" x14ac:dyDescent="0.25">
      <c r="A14" s="22" t="s">
        <v>4</v>
      </c>
      <c r="B14" s="24" t="s">
        <v>6</v>
      </c>
      <c r="C14" s="24" t="s">
        <v>7</v>
      </c>
      <c r="D14" s="24" t="s">
        <v>8</v>
      </c>
      <c r="E14" s="24" t="s">
        <v>9</v>
      </c>
      <c r="F14" s="24" t="s">
        <v>8</v>
      </c>
    </row>
    <row r="15" spans="1:6" ht="15.75" x14ac:dyDescent="0.25">
      <c r="A15" s="1" t="s">
        <v>2</v>
      </c>
      <c r="B15" s="4">
        <f>B8</f>
        <v>269393</v>
      </c>
      <c r="C15" s="5">
        <f>C8</f>
        <v>50000</v>
      </c>
      <c r="D15" s="6">
        <f>-(C15/B15)</f>
        <v>-0.18560244698266101</v>
      </c>
      <c r="E15" s="4"/>
      <c r="F15" s="4"/>
    </row>
    <row r="16" spans="1:6" ht="15.75" x14ac:dyDescent="0.25">
      <c r="A16" s="1" t="s">
        <v>10</v>
      </c>
      <c r="B16" s="4">
        <f>B9+B10</f>
        <v>507855</v>
      </c>
      <c r="C16" s="5">
        <f>C9+C10</f>
        <v>-50000</v>
      </c>
      <c r="D16" s="6">
        <f>-(C16/B16)</f>
        <v>9.8453298677772194E-2</v>
      </c>
      <c r="E16" s="4"/>
      <c r="F16" s="4"/>
    </row>
    <row r="17" spans="1:6" ht="15.75" x14ac:dyDescent="0.25">
      <c r="A17" s="1" t="s">
        <v>11</v>
      </c>
      <c r="B17" s="4">
        <f>B9</f>
        <v>286652</v>
      </c>
      <c r="C17" s="5"/>
      <c r="D17" s="4"/>
      <c r="E17" s="4">
        <f>D9</f>
        <v>-75000</v>
      </c>
      <c r="F17" s="6">
        <f>-(E17/B17)</f>
        <v>0.26164129327546992</v>
      </c>
    </row>
    <row r="18" spans="1:6" ht="15.75" x14ac:dyDescent="0.25">
      <c r="A18" s="1" t="s">
        <v>12</v>
      </c>
      <c r="B18" s="4">
        <f>B10</f>
        <v>221203</v>
      </c>
      <c r="C18" s="5"/>
      <c r="D18" s="4"/>
      <c r="E18" s="4">
        <f>D10</f>
        <v>75000</v>
      </c>
      <c r="F18" s="6">
        <f>-(E18/B18)</f>
        <v>-0.33905507610656277</v>
      </c>
    </row>
    <row r="20" spans="1:6" ht="15.75" x14ac:dyDescent="0.25">
      <c r="A20" s="18" t="s">
        <v>22</v>
      </c>
    </row>
    <row r="21" spans="1:6" ht="15.75" x14ac:dyDescent="0.25">
      <c r="A21" s="15" t="s">
        <v>19</v>
      </c>
    </row>
    <row r="22" spans="1:6" ht="15.75" x14ac:dyDescent="0.25">
      <c r="A22" s="15" t="s">
        <v>23</v>
      </c>
    </row>
    <row r="23" spans="1:6" ht="15.75" x14ac:dyDescent="0.25">
      <c r="A23" s="17" t="s">
        <v>20</v>
      </c>
    </row>
    <row r="24" spans="1:6" ht="15.75" x14ac:dyDescent="0.25">
      <c r="A24" s="17" t="s">
        <v>21</v>
      </c>
    </row>
  </sheetData>
  <sheetProtection algorithmName="SHA-512" hashValue="jZBUnOHcXl8IjOQkzV+8240VV1NuPJ+ClbH5U6r36CL3CrIdnZEHuoviLhDxxquMwY79dggGcOoXgv9ESrhXGQ==" saltValue="e1BHjhjWS0UFZWqdMtZIXQ==" spinCount="100000" sheet="1" objects="1" scenarios="1"/>
  <mergeCells count="1">
    <mergeCell ref="A1:F1"/>
  </mergeCells>
  <conditionalFormatting sqref="E8:E10">
    <cfRule type="cellIs" dxfId="39" priority="9" operator="lessThan">
      <formula>0</formula>
    </cfRule>
  </conditionalFormatting>
  <conditionalFormatting sqref="C17:E17 C15:C16 E15:E16">
    <cfRule type="cellIs" dxfId="38" priority="8" operator="lessThan">
      <formula>0</formula>
    </cfRule>
  </conditionalFormatting>
  <conditionalFormatting sqref="D15">
    <cfRule type="cellIs" dxfId="37" priority="7" operator="lessThanOrEqual">
      <formula>0</formula>
    </cfRule>
  </conditionalFormatting>
  <conditionalFormatting sqref="D16">
    <cfRule type="cellIs" dxfId="36" priority="6" operator="lessThanOrEqual">
      <formula>0</formula>
    </cfRule>
  </conditionalFormatting>
  <conditionalFormatting sqref="F17">
    <cfRule type="cellIs" dxfId="35" priority="5" operator="lessThanOrEqual">
      <formula>0</formula>
    </cfRule>
  </conditionalFormatting>
  <conditionalFormatting sqref="F18">
    <cfRule type="cellIs" dxfId="34" priority="4" operator="lessThanOrEqual">
      <formula>0</formula>
    </cfRule>
  </conditionalFormatting>
  <conditionalFormatting sqref="C8:D10">
    <cfRule type="cellIs" dxfId="33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EBA60-D28C-4DCF-B32D-CC8EE5D8EAC1}">
  <sheetPr>
    <pageSetUpPr fitToPage="1"/>
  </sheetPr>
  <dimension ref="A1:N37"/>
  <sheetViews>
    <sheetView showGridLines="0" zoomScale="90" zoomScaleNormal="90" workbookViewId="0">
      <selection activeCell="C8" sqref="C8:D18"/>
    </sheetView>
  </sheetViews>
  <sheetFormatPr defaultRowHeight="15" x14ac:dyDescent="0.25"/>
  <cols>
    <col min="1" max="1" width="7.42578125" style="25" customWidth="1"/>
    <col min="2" max="2" width="31.42578125" style="25" bestFit="1" customWidth="1"/>
    <col min="3" max="3" width="13.42578125" style="25" customWidth="1"/>
    <col min="4" max="4" width="15.42578125" style="25" customWidth="1"/>
    <col min="5" max="5" width="13.42578125" style="25" customWidth="1"/>
    <col min="6" max="6" width="15" style="25" customWidth="1"/>
    <col min="7" max="7" width="13.42578125" style="25" customWidth="1"/>
    <col min="8" max="8" width="3.42578125" style="25" customWidth="1"/>
    <col min="9" max="9" width="12" style="25" customWidth="1"/>
    <col min="10" max="10" width="42.7109375" style="25" bestFit="1" customWidth="1"/>
    <col min="11" max="13" width="13" style="25" customWidth="1"/>
    <col min="14" max="16384" width="9.140625" style="25"/>
  </cols>
  <sheetData>
    <row r="1" spans="1:14" ht="23.25" x14ac:dyDescent="0.35">
      <c r="A1" s="116" t="s">
        <v>39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4" ht="8.25" customHeight="1" x14ac:dyDescent="0.25">
      <c r="A2" s="26"/>
      <c r="B2" s="26"/>
      <c r="C2" s="26"/>
      <c r="D2" s="26"/>
      <c r="E2" s="26"/>
      <c r="F2" s="26"/>
      <c r="G2" s="26"/>
    </row>
    <row r="3" spans="1:14" ht="15.75" x14ac:dyDescent="0.25">
      <c r="A3" s="45"/>
      <c r="B3" s="27" t="s">
        <v>15</v>
      </c>
      <c r="C3" s="19"/>
      <c r="D3" s="28"/>
      <c r="E3" s="29"/>
      <c r="F3" s="29"/>
      <c r="G3" s="29"/>
      <c r="H3" s="45"/>
      <c r="I3" s="45"/>
      <c r="J3" s="45"/>
      <c r="K3" s="45"/>
      <c r="L3" s="45"/>
      <c r="M3" s="45"/>
      <c r="N3" s="45"/>
    </row>
    <row r="4" spans="1:14" ht="15.75" x14ac:dyDescent="0.25">
      <c r="A4" s="45"/>
      <c r="B4" s="27" t="s">
        <v>16</v>
      </c>
      <c r="C4" s="30">
        <v>2019</v>
      </c>
      <c r="D4" s="28"/>
      <c r="E4" s="29"/>
      <c r="F4" s="29"/>
      <c r="G4" s="29"/>
      <c r="H4" s="45"/>
      <c r="I4" s="45"/>
      <c r="J4" s="45"/>
      <c r="K4" s="45"/>
      <c r="L4" s="45"/>
      <c r="M4" s="45"/>
      <c r="N4" s="45"/>
    </row>
    <row r="5" spans="1:14" ht="15.75" x14ac:dyDescent="0.25">
      <c r="A5" s="45"/>
      <c r="B5" s="27" t="s">
        <v>25</v>
      </c>
      <c r="C5" s="21"/>
      <c r="D5" s="31"/>
      <c r="E5" s="29"/>
      <c r="F5" s="29"/>
      <c r="G5" s="29"/>
      <c r="H5" s="45"/>
      <c r="I5" s="45"/>
      <c r="J5" s="45"/>
      <c r="K5" s="45"/>
      <c r="L5" s="45"/>
      <c r="M5" s="45"/>
      <c r="N5" s="45"/>
    </row>
    <row r="6" spans="1:14" ht="15.75" x14ac:dyDescent="0.25">
      <c r="A6" s="32"/>
      <c r="B6" s="32"/>
      <c r="C6" s="32"/>
      <c r="D6" s="32"/>
      <c r="E6" s="32"/>
      <c r="F6" s="32"/>
      <c r="G6" s="32"/>
      <c r="H6" s="45"/>
      <c r="I6" s="45"/>
      <c r="J6" s="45"/>
      <c r="K6" s="45"/>
      <c r="L6" s="45"/>
      <c r="M6" s="45"/>
      <c r="N6" s="45"/>
    </row>
    <row r="7" spans="1:14" s="34" customFormat="1" ht="37.5" x14ac:dyDescent="0.3">
      <c r="A7" s="117" t="s">
        <v>59</v>
      </c>
      <c r="B7" s="118"/>
      <c r="C7" s="59" t="s">
        <v>24</v>
      </c>
      <c r="D7" s="59" t="s">
        <v>13</v>
      </c>
      <c r="E7" s="59" t="s">
        <v>14</v>
      </c>
      <c r="F7" s="59" t="s">
        <v>5</v>
      </c>
      <c r="G7" s="59" t="s">
        <v>62</v>
      </c>
      <c r="H7" s="60"/>
      <c r="I7" s="126" t="s">
        <v>60</v>
      </c>
      <c r="J7" s="127"/>
      <c r="K7" s="61" t="s">
        <v>24</v>
      </c>
      <c r="L7" s="61" t="s">
        <v>61</v>
      </c>
      <c r="M7" s="61" t="s">
        <v>62</v>
      </c>
      <c r="N7" s="46"/>
    </row>
    <row r="8" spans="1:14" ht="15.75" customHeight="1" x14ac:dyDescent="0.25">
      <c r="A8" s="119" t="s">
        <v>2</v>
      </c>
      <c r="B8" s="35" t="s">
        <v>26</v>
      </c>
      <c r="C8" s="47"/>
      <c r="D8" s="47"/>
      <c r="E8" s="48"/>
      <c r="F8" s="48">
        <f>D8+E8</f>
        <v>0</v>
      </c>
      <c r="G8" s="48">
        <f>C8+D8+E8</f>
        <v>0</v>
      </c>
      <c r="H8" s="45"/>
      <c r="I8" s="122" t="s">
        <v>57</v>
      </c>
      <c r="J8" s="35" t="s">
        <v>41</v>
      </c>
      <c r="K8" s="51">
        <v>0</v>
      </c>
      <c r="L8" s="51"/>
      <c r="M8" s="52">
        <f>SUM(K8:L8)</f>
        <v>0</v>
      </c>
      <c r="N8" s="45"/>
    </row>
    <row r="9" spans="1:14" ht="15.75" x14ac:dyDescent="0.25">
      <c r="A9" s="120"/>
      <c r="B9" s="35" t="s">
        <v>27</v>
      </c>
      <c r="C9" s="47"/>
      <c r="D9" s="47"/>
      <c r="E9" s="48"/>
      <c r="F9" s="48">
        <f t="shared" ref="F9:F18" si="0">D9+E9</f>
        <v>0</v>
      </c>
      <c r="G9" s="48">
        <f t="shared" ref="G9:G18" si="1">C9+D9+E9</f>
        <v>0</v>
      </c>
      <c r="H9" s="45"/>
      <c r="I9" s="123"/>
      <c r="J9" s="35" t="s">
        <v>42</v>
      </c>
      <c r="K9" s="51">
        <v>95779.05</v>
      </c>
      <c r="L9" s="51">
        <v>-15000</v>
      </c>
      <c r="M9" s="52">
        <f t="shared" ref="M9:M23" si="2">SUM(K9:L9)</f>
        <v>80779.05</v>
      </c>
      <c r="N9" s="45"/>
    </row>
    <row r="10" spans="1:14" ht="15.75" x14ac:dyDescent="0.25">
      <c r="A10" s="120"/>
      <c r="B10" s="35" t="s">
        <v>28</v>
      </c>
      <c r="C10" s="47"/>
      <c r="D10" s="47"/>
      <c r="E10" s="48"/>
      <c r="F10" s="48">
        <f t="shared" si="0"/>
        <v>0</v>
      </c>
      <c r="G10" s="48">
        <f t="shared" si="1"/>
        <v>0</v>
      </c>
      <c r="H10" s="45"/>
      <c r="I10" s="123"/>
      <c r="J10" s="35" t="s">
        <v>43</v>
      </c>
      <c r="K10" s="51">
        <v>0</v>
      </c>
      <c r="L10" s="51"/>
      <c r="M10" s="52">
        <f t="shared" si="2"/>
        <v>0</v>
      </c>
      <c r="N10" s="45"/>
    </row>
    <row r="11" spans="1:14" ht="15.75" x14ac:dyDescent="0.25">
      <c r="A11" s="120"/>
      <c r="B11" s="35" t="s">
        <v>29</v>
      </c>
      <c r="C11" s="47"/>
      <c r="D11" s="47"/>
      <c r="E11" s="48"/>
      <c r="F11" s="48">
        <f t="shared" si="0"/>
        <v>0</v>
      </c>
      <c r="G11" s="48">
        <f t="shared" si="1"/>
        <v>0</v>
      </c>
      <c r="H11" s="45"/>
      <c r="I11" s="123"/>
      <c r="J11" s="35" t="s">
        <v>44</v>
      </c>
      <c r="K11" s="51">
        <v>0</v>
      </c>
      <c r="L11" s="51"/>
      <c r="M11" s="52">
        <f t="shared" si="2"/>
        <v>0</v>
      </c>
      <c r="N11" s="45"/>
    </row>
    <row r="12" spans="1:14" ht="15.75" x14ac:dyDescent="0.25">
      <c r="A12" s="120"/>
      <c r="B12" s="35" t="s">
        <v>30</v>
      </c>
      <c r="C12" s="47"/>
      <c r="D12" s="47"/>
      <c r="E12" s="48"/>
      <c r="F12" s="48">
        <f t="shared" si="0"/>
        <v>0</v>
      </c>
      <c r="G12" s="48">
        <f t="shared" si="1"/>
        <v>0</v>
      </c>
      <c r="H12" s="45"/>
      <c r="I12" s="123"/>
      <c r="J12" s="35" t="s">
        <v>45</v>
      </c>
      <c r="K12" s="51">
        <v>3551</v>
      </c>
      <c r="L12" s="51"/>
      <c r="M12" s="52">
        <f t="shared" si="2"/>
        <v>3551</v>
      </c>
      <c r="N12" s="45"/>
    </row>
    <row r="13" spans="1:14" ht="15.75" x14ac:dyDescent="0.25">
      <c r="A13" s="120"/>
      <c r="B13" s="35" t="s">
        <v>31</v>
      </c>
      <c r="C13" s="47"/>
      <c r="D13" s="47"/>
      <c r="E13" s="48"/>
      <c r="F13" s="48">
        <f t="shared" si="0"/>
        <v>0</v>
      </c>
      <c r="G13" s="48">
        <f t="shared" si="1"/>
        <v>0</v>
      </c>
      <c r="H13" s="45"/>
      <c r="I13" s="123"/>
      <c r="J13" s="35" t="s">
        <v>46</v>
      </c>
      <c r="K13" s="51">
        <v>38740.949999999997</v>
      </c>
      <c r="L13" s="51"/>
      <c r="M13" s="52">
        <f t="shared" si="2"/>
        <v>38740.949999999997</v>
      </c>
      <c r="N13" s="45"/>
    </row>
    <row r="14" spans="1:14" ht="15.75" x14ac:dyDescent="0.25">
      <c r="A14" s="120"/>
      <c r="B14" s="35" t="s">
        <v>32</v>
      </c>
      <c r="C14" s="47"/>
      <c r="D14" s="47"/>
      <c r="E14" s="48"/>
      <c r="F14" s="48">
        <f t="shared" si="0"/>
        <v>0</v>
      </c>
      <c r="G14" s="48">
        <f t="shared" si="1"/>
        <v>0</v>
      </c>
      <c r="H14" s="45"/>
      <c r="I14" s="123"/>
      <c r="J14" s="35" t="s">
        <v>47</v>
      </c>
      <c r="K14" s="51">
        <v>12000</v>
      </c>
      <c r="L14" s="51"/>
      <c r="M14" s="52">
        <f t="shared" si="2"/>
        <v>12000</v>
      </c>
      <c r="N14" s="45"/>
    </row>
    <row r="15" spans="1:14" ht="16.5" thickBot="1" x14ac:dyDescent="0.3">
      <c r="A15" s="120"/>
      <c r="B15" s="35" t="s">
        <v>33</v>
      </c>
      <c r="C15" s="47"/>
      <c r="D15" s="47"/>
      <c r="E15" s="48"/>
      <c r="F15" s="48">
        <f t="shared" si="0"/>
        <v>0</v>
      </c>
      <c r="G15" s="48">
        <f t="shared" si="1"/>
        <v>0</v>
      </c>
      <c r="H15" s="45"/>
      <c r="I15" s="124"/>
      <c r="J15" s="56" t="s">
        <v>48</v>
      </c>
      <c r="K15" s="57">
        <v>0</v>
      </c>
      <c r="L15" s="57"/>
      <c r="M15" s="58">
        <f t="shared" si="2"/>
        <v>0</v>
      </c>
      <c r="N15" s="45"/>
    </row>
    <row r="16" spans="1:14" ht="15.75" customHeight="1" x14ac:dyDescent="0.25">
      <c r="A16" s="120"/>
      <c r="B16" s="35" t="s">
        <v>34</v>
      </c>
      <c r="C16" s="47"/>
      <c r="D16" s="47"/>
      <c r="E16" s="48"/>
      <c r="F16" s="48">
        <f t="shared" si="0"/>
        <v>0</v>
      </c>
      <c r="G16" s="48">
        <f t="shared" si="1"/>
        <v>0</v>
      </c>
      <c r="H16" s="45"/>
      <c r="I16" s="123" t="s">
        <v>58</v>
      </c>
      <c r="J16" s="53" t="s">
        <v>49</v>
      </c>
      <c r="K16" s="54">
        <v>0</v>
      </c>
      <c r="L16" s="54"/>
      <c r="M16" s="55">
        <f t="shared" si="2"/>
        <v>0</v>
      </c>
      <c r="N16" s="45"/>
    </row>
    <row r="17" spans="1:14" ht="15.75" x14ac:dyDescent="0.25">
      <c r="A17" s="120"/>
      <c r="B17" s="35" t="s">
        <v>35</v>
      </c>
      <c r="C17" s="47"/>
      <c r="D17" s="47"/>
      <c r="E17" s="48"/>
      <c r="F17" s="48">
        <f t="shared" si="0"/>
        <v>0</v>
      </c>
      <c r="G17" s="48">
        <f t="shared" si="1"/>
        <v>0</v>
      </c>
      <c r="H17" s="45"/>
      <c r="I17" s="123"/>
      <c r="J17" s="35" t="s">
        <v>50</v>
      </c>
      <c r="K17" s="51">
        <v>0</v>
      </c>
      <c r="L17" s="51"/>
      <c r="M17" s="52">
        <f t="shared" si="2"/>
        <v>0</v>
      </c>
      <c r="N17" s="45"/>
    </row>
    <row r="18" spans="1:14" ht="15.75" x14ac:dyDescent="0.25">
      <c r="A18" s="120"/>
      <c r="B18" s="35" t="s">
        <v>36</v>
      </c>
      <c r="C18" s="47"/>
      <c r="D18" s="47"/>
      <c r="E18" s="48"/>
      <c r="F18" s="48">
        <f t="shared" si="0"/>
        <v>0</v>
      </c>
      <c r="G18" s="48">
        <f t="shared" si="1"/>
        <v>0</v>
      </c>
      <c r="H18" s="45"/>
      <c r="I18" s="123"/>
      <c r="J18" s="35" t="s">
        <v>51</v>
      </c>
      <c r="K18" s="51">
        <v>0</v>
      </c>
      <c r="L18" s="51">
        <v>15000</v>
      </c>
      <c r="M18" s="52">
        <f t="shared" si="2"/>
        <v>15000</v>
      </c>
      <c r="N18" s="45"/>
    </row>
    <row r="19" spans="1:14" ht="15.75" x14ac:dyDescent="0.25">
      <c r="A19" s="121"/>
      <c r="B19" s="37" t="s">
        <v>37</v>
      </c>
      <c r="C19" s="48">
        <f>SUM(C8:C18)</f>
        <v>0</v>
      </c>
      <c r="D19" s="48">
        <f>SUM(D8:D18)</f>
        <v>0</v>
      </c>
      <c r="E19" s="48"/>
      <c r="F19" s="48">
        <f>SUM(F8:F18)</f>
        <v>0</v>
      </c>
      <c r="G19" s="48">
        <f>SUM(G8:G18)</f>
        <v>0</v>
      </c>
      <c r="H19" s="45"/>
      <c r="I19" s="123"/>
      <c r="J19" s="35" t="s">
        <v>52</v>
      </c>
      <c r="K19" s="51">
        <v>0</v>
      </c>
      <c r="L19" s="51"/>
      <c r="M19" s="52">
        <f t="shared" si="2"/>
        <v>0</v>
      </c>
      <c r="N19" s="45"/>
    </row>
    <row r="20" spans="1:14" ht="15.75" x14ac:dyDescent="0.25">
      <c r="A20" s="35" t="s">
        <v>1</v>
      </c>
      <c r="B20" s="35"/>
      <c r="C20" s="47"/>
      <c r="D20" s="47"/>
      <c r="E20" s="47"/>
      <c r="F20" s="48">
        <f t="shared" ref="F20:F21" si="3">D20+E20</f>
        <v>0</v>
      </c>
      <c r="G20" s="48">
        <f t="shared" ref="G20:G21" si="4">C20+D20+E20</f>
        <v>0</v>
      </c>
      <c r="H20" s="45"/>
      <c r="I20" s="123"/>
      <c r="J20" s="35" t="s">
        <v>53</v>
      </c>
      <c r="K20" s="51">
        <v>0</v>
      </c>
      <c r="L20" s="51"/>
      <c r="M20" s="52">
        <f t="shared" si="2"/>
        <v>0</v>
      </c>
      <c r="N20" s="45"/>
    </row>
    <row r="21" spans="1:14" ht="15.75" x14ac:dyDescent="0.25">
      <c r="A21" s="35" t="s">
        <v>0</v>
      </c>
      <c r="B21" s="35"/>
      <c r="C21" s="47"/>
      <c r="D21" s="47"/>
      <c r="E21" s="47"/>
      <c r="F21" s="48">
        <f t="shared" si="3"/>
        <v>0</v>
      </c>
      <c r="G21" s="48">
        <f t="shared" si="4"/>
        <v>0</v>
      </c>
      <c r="H21" s="45"/>
      <c r="I21" s="123"/>
      <c r="J21" s="35" t="s">
        <v>54</v>
      </c>
      <c r="K21" s="51">
        <v>0</v>
      </c>
      <c r="L21" s="51"/>
      <c r="M21" s="52">
        <f t="shared" si="2"/>
        <v>0</v>
      </c>
      <c r="N21" s="45"/>
    </row>
    <row r="22" spans="1:14" ht="15.75" x14ac:dyDescent="0.25">
      <c r="A22" s="37"/>
      <c r="B22" s="37" t="s">
        <v>38</v>
      </c>
      <c r="C22" s="48">
        <f>SUM(C19:C21)</f>
        <v>0</v>
      </c>
      <c r="D22" s="49"/>
      <c r="E22" s="48"/>
      <c r="F22" s="48">
        <f>SUM(F19:F21)</f>
        <v>0</v>
      </c>
      <c r="G22" s="48">
        <f>SUM(G19:G21)</f>
        <v>0</v>
      </c>
      <c r="H22" s="45"/>
      <c r="I22" s="123"/>
      <c r="J22" s="35" t="s">
        <v>55</v>
      </c>
      <c r="K22" s="51">
        <v>1200</v>
      </c>
      <c r="L22" s="51"/>
      <c r="M22" s="52">
        <f t="shared" si="2"/>
        <v>1200</v>
      </c>
      <c r="N22" s="45"/>
    </row>
    <row r="23" spans="1:14" ht="15.75" x14ac:dyDescent="0.25">
      <c r="A23" s="32"/>
      <c r="B23" s="32"/>
      <c r="C23" s="32"/>
      <c r="D23" s="32"/>
      <c r="E23" s="32"/>
      <c r="F23" s="32"/>
      <c r="G23" s="32"/>
      <c r="H23" s="45"/>
      <c r="I23" s="125"/>
      <c r="J23" s="35" t="s">
        <v>56</v>
      </c>
      <c r="K23" s="51">
        <v>0</v>
      </c>
      <c r="L23" s="51"/>
      <c r="M23" s="52">
        <f t="shared" si="2"/>
        <v>0</v>
      </c>
      <c r="N23" s="45"/>
    </row>
    <row r="24" spans="1:14" ht="15.75" x14ac:dyDescent="0.25">
      <c r="A24" s="32"/>
      <c r="B24" s="32"/>
      <c r="C24" s="32"/>
      <c r="D24" s="32"/>
      <c r="E24" s="32"/>
      <c r="F24" s="32"/>
      <c r="G24" s="32"/>
      <c r="H24" s="45"/>
      <c r="I24" s="35"/>
      <c r="J24" s="37" t="s">
        <v>63</v>
      </c>
      <c r="K24" s="52">
        <f>SUM(K8:K23)</f>
        <v>151271</v>
      </c>
      <c r="L24" s="52">
        <f t="shared" ref="L24:M24" si="5">SUM(L8:L23)</f>
        <v>0</v>
      </c>
      <c r="M24" s="52">
        <f t="shared" si="5"/>
        <v>151271</v>
      </c>
      <c r="N24" s="45"/>
    </row>
    <row r="25" spans="1:14" s="34" customFormat="1" ht="37.5" x14ac:dyDescent="0.25">
      <c r="A25" s="117" t="s">
        <v>4</v>
      </c>
      <c r="B25" s="118"/>
      <c r="C25" s="62" t="s">
        <v>6</v>
      </c>
      <c r="D25" s="62" t="s">
        <v>7</v>
      </c>
      <c r="E25" s="62" t="s">
        <v>8</v>
      </c>
      <c r="F25" s="62" t="s">
        <v>9</v>
      </c>
      <c r="G25" s="62" t="s">
        <v>8</v>
      </c>
      <c r="H25" s="46"/>
      <c r="I25" s="46"/>
      <c r="J25" s="46"/>
      <c r="K25" s="46"/>
      <c r="L25" s="46"/>
      <c r="M25" s="46"/>
      <c r="N25" s="46"/>
    </row>
    <row r="26" spans="1:14" ht="15.75" x14ac:dyDescent="0.25">
      <c r="A26" s="114" t="s">
        <v>2</v>
      </c>
      <c r="B26" s="115"/>
      <c r="C26" s="48">
        <f>C19</f>
        <v>0</v>
      </c>
      <c r="D26" s="49">
        <f>D19</f>
        <v>0</v>
      </c>
      <c r="E26" s="50" t="e">
        <f>-(D26/C26)</f>
        <v>#DIV/0!</v>
      </c>
      <c r="F26" s="48"/>
      <c r="G26" s="48"/>
      <c r="H26" s="45"/>
      <c r="I26" s="63" t="s">
        <v>22</v>
      </c>
      <c r="J26" s="64"/>
      <c r="K26" s="45"/>
      <c r="L26" s="45"/>
      <c r="M26" s="45"/>
      <c r="N26" s="45"/>
    </row>
    <row r="27" spans="1:14" ht="15.75" x14ac:dyDescent="0.25">
      <c r="A27" s="114" t="s">
        <v>10</v>
      </c>
      <c r="B27" s="115"/>
      <c r="C27" s="48">
        <f>C20+C21</f>
        <v>0</v>
      </c>
      <c r="D27" s="49">
        <f>D20+D21</f>
        <v>0</v>
      </c>
      <c r="E27" s="50" t="e">
        <f>-(D27/C27)</f>
        <v>#DIV/0!</v>
      </c>
      <c r="F27" s="48"/>
      <c r="G27" s="48"/>
      <c r="H27" s="45"/>
      <c r="I27" s="65" t="s">
        <v>19</v>
      </c>
      <c r="J27" s="66"/>
      <c r="K27" s="45"/>
      <c r="L27" s="45"/>
      <c r="M27" s="45"/>
      <c r="N27" s="45"/>
    </row>
    <row r="28" spans="1:14" ht="15.75" x14ac:dyDescent="0.25">
      <c r="A28" s="114" t="s">
        <v>11</v>
      </c>
      <c r="B28" s="115"/>
      <c r="C28" s="48">
        <f>C20</f>
        <v>0</v>
      </c>
      <c r="D28" s="49"/>
      <c r="E28" s="48"/>
      <c r="F28" s="48">
        <f>E20</f>
        <v>0</v>
      </c>
      <c r="G28" s="50" t="e">
        <f>-(F28/C28)</f>
        <v>#DIV/0!</v>
      </c>
      <c r="H28" s="45"/>
      <c r="I28" s="65" t="s">
        <v>23</v>
      </c>
      <c r="J28" s="66"/>
      <c r="K28" s="45"/>
      <c r="L28" s="45"/>
      <c r="M28" s="45"/>
      <c r="N28" s="45"/>
    </row>
    <row r="29" spans="1:14" ht="15.75" x14ac:dyDescent="0.25">
      <c r="A29" s="114" t="s">
        <v>12</v>
      </c>
      <c r="B29" s="115"/>
      <c r="C29" s="48">
        <f>C21</f>
        <v>0</v>
      </c>
      <c r="D29" s="49"/>
      <c r="E29" s="48"/>
      <c r="F29" s="48">
        <f>E21</f>
        <v>0</v>
      </c>
      <c r="G29" s="50" t="e">
        <f>-(F29/C29)</f>
        <v>#DIV/0!</v>
      </c>
      <c r="H29" s="45"/>
      <c r="I29" s="67" t="s">
        <v>20</v>
      </c>
      <c r="J29" s="68"/>
      <c r="K29" s="45"/>
      <c r="L29" s="45"/>
      <c r="M29" s="45"/>
      <c r="N29" s="45"/>
    </row>
    <row r="30" spans="1:14" ht="15.75" x14ac:dyDescent="0.25">
      <c r="A30" s="45"/>
      <c r="B30" s="45"/>
      <c r="C30" s="45"/>
      <c r="D30" s="45"/>
      <c r="E30" s="45"/>
      <c r="F30" s="45"/>
      <c r="G30" s="45"/>
      <c r="H30" s="45"/>
      <c r="I30" s="67" t="s">
        <v>21</v>
      </c>
      <c r="J30" s="68"/>
      <c r="K30" s="45"/>
      <c r="L30" s="45"/>
      <c r="M30" s="45"/>
      <c r="N30" s="45"/>
    </row>
    <row r="31" spans="1:14" ht="15.75" x14ac:dyDescent="0.25">
      <c r="C31" s="45"/>
      <c r="D31" s="45"/>
      <c r="E31" s="45"/>
      <c r="F31" s="45"/>
      <c r="G31" s="45"/>
      <c r="H31" s="45"/>
      <c r="I31" s="69" t="s">
        <v>64</v>
      </c>
      <c r="J31" s="70"/>
      <c r="K31" s="45"/>
      <c r="L31" s="45"/>
      <c r="M31" s="45"/>
      <c r="N31" s="45"/>
    </row>
    <row r="32" spans="1:14" ht="15.75" x14ac:dyDescent="0.25"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5.75" x14ac:dyDescent="0.25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5.75" x14ac:dyDescent="0.25"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5.75" x14ac:dyDescent="0.25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 ht="15.75" x14ac:dyDescent="0.25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15.75" x14ac:dyDescent="0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</sheetData>
  <mergeCells count="11">
    <mergeCell ref="A28:B28"/>
    <mergeCell ref="A29:B29"/>
    <mergeCell ref="A1:M1"/>
    <mergeCell ref="A25:B25"/>
    <mergeCell ref="A26:B26"/>
    <mergeCell ref="A27:B27"/>
    <mergeCell ref="A8:A19"/>
    <mergeCell ref="A7:B7"/>
    <mergeCell ref="I8:I15"/>
    <mergeCell ref="I16:I23"/>
    <mergeCell ref="I7:J7"/>
  </mergeCells>
  <conditionalFormatting sqref="F8:F21">
    <cfRule type="cellIs" dxfId="32" priority="8" operator="lessThan">
      <formula>0</formula>
    </cfRule>
  </conditionalFormatting>
  <conditionalFormatting sqref="D28:F28 D26:D27 F26:F27">
    <cfRule type="cellIs" dxfId="31" priority="7" operator="lessThan">
      <formula>0</formula>
    </cfRule>
  </conditionalFormatting>
  <conditionalFormatting sqref="E26">
    <cfRule type="cellIs" dxfId="30" priority="6" operator="lessThanOrEqual">
      <formula>0</formula>
    </cfRule>
  </conditionalFormatting>
  <conditionalFormatting sqref="E27">
    <cfRule type="cellIs" dxfId="29" priority="5" operator="lessThanOrEqual">
      <formula>0</formula>
    </cfRule>
  </conditionalFormatting>
  <conditionalFormatting sqref="G28">
    <cfRule type="cellIs" dxfId="28" priority="4" operator="lessThanOrEqual">
      <formula>0</formula>
    </cfRule>
  </conditionalFormatting>
  <conditionalFormatting sqref="G29">
    <cfRule type="cellIs" dxfId="27" priority="3" operator="lessThanOrEqual">
      <formula>0</formula>
    </cfRule>
  </conditionalFormatting>
  <conditionalFormatting sqref="D8:E21">
    <cfRule type="cellIs" dxfId="26" priority="2" operator="lessThan">
      <formula>0</formula>
    </cfRule>
  </conditionalFormatting>
  <conditionalFormatting sqref="L8:L23">
    <cfRule type="cellIs" dxfId="25" priority="1" operator="lessThan">
      <formula>0</formula>
    </cfRule>
  </conditionalFormatting>
  <pageMargins left="0.7" right="0.7" top="0.75" bottom="0.75" header="0.3" footer="0.3"/>
  <pageSetup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11059-0361-4FE6-83E2-73FE1DFEEA2D}">
  <sheetPr>
    <pageSetUpPr fitToPage="1"/>
  </sheetPr>
  <dimension ref="A1:G35"/>
  <sheetViews>
    <sheetView showGridLines="0" zoomScale="90" zoomScaleNormal="90" workbookViewId="0">
      <selection activeCell="C8" sqref="C8:D18"/>
    </sheetView>
  </sheetViews>
  <sheetFormatPr defaultRowHeight="15" x14ac:dyDescent="0.25"/>
  <cols>
    <col min="1" max="1" width="7.42578125" style="25" customWidth="1"/>
    <col min="2" max="2" width="31.42578125" style="25" bestFit="1" customWidth="1"/>
    <col min="3" max="8" width="13.42578125" style="25" customWidth="1"/>
    <col min="9" max="16384" width="9.140625" style="25"/>
  </cols>
  <sheetData>
    <row r="1" spans="1:7" ht="21" x14ac:dyDescent="0.35">
      <c r="A1" s="128" t="s">
        <v>40</v>
      </c>
      <c r="B1" s="128"/>
      <c r="C1" s="128"/>
      <c r="D1" s="128"/>
      <c r="E1" s="128"/>
      <c r="F1" s="128"/>
      <c r="G1" s="128"/>
    </row>
    <row r="2" spans="1:7" ht="8.25" customHeight="1" x14ac:dyDescent="0.25">
      <c r="A2" s="26"/>
      <c r="B2" s="26"/>
      <c r="C2" s="26"/>
      <c r="D2" s="26"/>
      <c r="E2" s="26"/>
      <c r="F2" s="26"/>
      <c r="G2" s="26"/>
    </row>
    <row r="3" spans="1:7" ht="15.75" x14ac:dyDescent="0.25">
      <c r="B3" s="27" t="s">
        <v>15</v>
      </c>
      <c r="C3" s="19">
        <v>4</v>
      </c>
      <c r="D3" s="28"/>
      <c r="E3" s="29"/>
      <c r="F3" s="29"/>
      <c r="G3" s="29"/>
    </row>
    <row r="4" spans="1:7" ht="15.75" x14ac:dyDescent="0.25">
      <c r="B4" s="27" t="s">
        <v>16</v>
      </c>
      <c r="C4" s="30">
        <v>2019</v>
      </c>
      <c r="D4" s="28"/>
      <c r="E4" s="29"/>
      <c r="F4" s="29"/>
      <c r="G4" s="29"/>
    </row>
    <row r="5" spans="1:7" ht="15.75" x14ac:dyDescent="0.25">
      <c r="B5" s="27" t="s">
        <v>25</v>
      </c>
      <c r="C5" s="21">
        <v>43528</v>
      </c>
      <c r="D5" s="31"/>
      <c r="E5" s="29"/>
      <c r="F5" s="29"/>
      <c r="G5" s="29"/>
    </row>
    <row r="6" spans="1:7" ht="15.75" x14ac:dyDescent="0.25">
      <c r="A6" s="32"/>
      <c r="B6" s="32"/>
      <c r="C6" s="32"/>
      <c r="D6" s="32"/>
      <c r="E6" s="32"/>
      <c r="F6" s="32"/>
      <c r="G6" s="32"/>
    </row>
    <row r="7" spans="1:7" s="34" customFormat="1" ht="33" customHeight="1" x14ac:dyDescent="0.25">
      <c r="A7" s="129" t="s">
        <v>4</v>
      </c>
      <c r="B7" s="130"/>
      <c r="C7" s="33" t="s">
        <v>24</v>
      </c>
      <c r="D7" s="33" t="s">
        <v>13</v>
      </c>
      <c r="E7" s="33" t="s">
        <v>14</v>
      </c>
      <c r="F7" s="33" t="s">
        <v>5</v>
      </c>
      <c r="G7" s="33" t="s">
        <v>3</v>
      </c>
    </row>
    <row r="8" spans="1:7" ht="15.75" x14ac:dyDescent="0.25">
      <c r="A8" s="119" t="s">
        <v>2</v>
      </c>
      <c r="B8" s="35" t="s">
        <v>26</v>
      </c>
      <c r="C8" s="2">
        <v>31900</v>
      </c>
      <c r="D8" s="2"/>
      <c r="E8" s="36"/>
      <c r="F8" s="36">
        <f>D8+E8</f>
        <v>0</v>
      </c>
      <c r="G8" s="36">
        <f>C8+D8+E8</f>
        <v>31900</v>
      </c>
    </row>
    <row r="9" spans="1:7" ht="15.75" x14ac:dyDescent="0.25">
      <c r="A9" s="120"/>
      <c r="B9" s="35" t="s">
        <v>27</v>
      </c>
      <c r="C9" s="2">
        <v>71427.69</v>
      </c>
      <c r="D9" s="2"/>
      <c r="E9" s="36"/>
      <c r="F9" s="36">
        <f t="shared" ref="F9:F18" si="0">D9+E9</f>
        <v>0</v>
      </c>
      <c r="G9" s="36">
        <f t="shared" ref="G9:G18" si="1">C9+D9+E9</f>
        <v>71427.69</v>
      </c>
    </row>
    <row r="10" spans="1:7" ht="15.75" x14ac:dyDescent="0.25">
      <c r="A10" s="120"/>
      <c r="B10" s="35" t="s">
        <v>28</v>
      </c>
      <c r="C10" s="2">
        <v>275017.27</v>
      </c>
      <c r="D10" s="2">
        <v>100000</v>
      </c>
      <c r="E10" s="36"/>
      <c r="F10" s="36">
        <f t="shared" si="0"/>
        <v>100000</v>
      </c>
      <c r="G10" s="36">
        <f t="shared" si="1"/>
        <v>375017.27</v>
      </c>
    </row>
    <row r="11" spans="1:7" ht="15.75" x14ac:dyDescent="0.25">
      <c r="A11" s="120"/>
      <c r="B11" s="35" t="s">
        <v>29</v>
      </c>
      <c r="C11" s="2">
        <v>97500</v>
      </c>
      <c r="D11" s="2"/>
      <c r="E11" s="36"/>
      <c r="F11" s="36">
        <f t="shared" si="0"/>
        <v>0</v>
      </c>
      <c r="G11" s="36">
        <f t="shared" si="1"/>
        <v>97500</v>
      </c>
    </row>
    <row r="12" spans="1:7" ht="15.75" x14ac:dyDescent="0.25">
      <c r="A12" s="120"/>
      <c r="B12" s="35" t="s">
        <v>30</v>
      </c>
      <c r="C12" s="2">
        <v>32025</v>
      </c>
      <c r="D12" s="2">
        <v>100000</v>
      </c>
      <c r="E12" s="36"/>
      <c r="F12" s="36">
        <f t="shared" si="0"/>
        <v>100000</v>
      </c>
      <c r="G12" s="36">
        <f t="shared" si="1"/>
        <v>132025</v>
      </c>
    </row>
    <row r="13" spans="1:7" ht="15.75" x14ac:dyDescent="0.25">
      <c r="A13" s="120"/>
      <c r="B13" s="35" t="s">
        <v>31</v>
      </c>
      <c r="C13" s="2">
        <v>0</v>
      </c>
      <c r="D13" s="2"/>
      <c r="E13" s="36"/>
      <c r="F13" s="36">
        <f t="shared" si="0"/>
        <v>0</v>
      </c>
      <c r="G13" s="36">
        <f t="shared" si="1"/>
        <v>0</v>
      </c>
    </row>
    <row r="14" spans="1:7" ht="15.75" x14ac:dyDescent="0.25">
      <c r="A14" s="120"/>
      <c r="B14" s="35" t="s">
        <v>32</v>
      </c>
      <c r="C14" s="2">
        <v>32000</v>
      </c>
      <c r="D14" s="2">
        <v>50000</v>
      </c>
      <c r="E14" s="36"/>
      <c r="F14" s="36">
        <f t="shared" si="0"/>
        <v>50000</v>
      </c>
      <c r="G14" s="36">
        <f t="shared" si="1"/>
        <v>82000</v>
      </c>
    </row>
    <row r="15" spans="1:7" ht="15.75" x14ac:dyDescent="0.25">
      <c r="A15" s="120"/>
      <c r="B15" s="35" t="s">
        <v>33</v>
      </c>
      <c r="C15" s="2">
        <v>30000</v>
      </c>
      <c r="D15" s="2"/>
      <c r="E15" s="36"/>
      <c r="F15" s="36">
        <f t="shared" si="0"/>
        <v>0</v>
      </c>
      <c r="G15" s="36">
        <f t="shared" si="1"/>
        <v>30000</v>
      </c>
    </row>
    <row r="16" spans="1:7" ht="15.75" x14ac:dyDescent="0.25">
      <c r="A16" s="120"/>
      <c r="B16" s="35" t="s">
        <v>34</v>
      </c>
      <c r="C16" s="2">
        <v>313504.95999999996</v>
      </c>
      <c r="D16" s="2"/>
      <c r="E16" s="36"/>
      <c r="F16" s="36">
        <f t="shared" si="0"/>
        <v>0</v>
      </c>
      <c r="G16" s="36">
        <f t="shared" si="1"/>
        <v>313504.95999999996</v>
      </c>
    </row>
    <row r="17" spans="1:7" ht="15.75" x14ac:dyDescent="0.25">
      <c r="A17" s="120"/>
      <c r="B17" s="35" t="s">
        <v>35</v>
      </c>
      <c r="C17" s="2">
        <v>13379.45</v>
      </c>
      <c r="D17" s="2"/>
      <c r="E17" s="36"/>
      <c r="F17" s="36">
        <f t="shared" si="0"/>
        <v>0</v>
      </c>
      <c r="G17" s="36">
        <f t="shared" si="1"/>
        <v>13379.45</v>
      </c>
    </row>
    <row r="18" spans="1:7" ht="15.75" x14ac:dyDescent="0.25">
      <c r="A18" s="120"/>
      <c r="B18" s="35" t="s">
        <v>36</v>
      </c>
      <c r="C18" s="2">
        <v>0</v>
      </c>
      <c r="D18" s="2"/>
      <c r="E18" s="36"/>
      <c r="F18" s="36">
        <f t="shared" si="0"/>
        <v>0</v>
      </c>
      <c r="G18" s="36">
        <f t="shared" si="1"/>
        <v>0</v>
      </c>
    </row>
    <row r="19" spans="1:7" ht="15.75" x14ac:dyDescent="0.25">
      <c r="A19" s="121"/>
      <c r="B19" s="37" t="s">
        <v>37</v>
      </c>
      <c r="C19" s="36">
        <f>SUM(C8:C18)</f>
        <v>896754.36999999988</v>
      </c>
      <c r="D19" s="36">
        <f>SUM(D8:D18)</f>
        <v>250000</v>
      </c>
      <c r="E19" s="36"/>
      <c r="F19" s="36">
        <f>SUM(F8:F18)</f>
        <v>250000</v>
      </c>
      <c r="G19" s="36">
        <f>SUM(G8:G18)</f>
        <v>1146754.3699999999</v>
      </c>
    </row>
    <row r="20" spans="1:7" ht="15.75" x14ac:dyDescent="0.25">
      <c r="A20" s="35" t="s">
        <v>1</v>
      </c>
      <c r="B20" s="35"/>
      <c r="C20" s="2">
        <v>480229.45</v>
      </c>
      <c r="D20" s="2">
        <v>-150000</v>
      </c>
      <c r="E20" s="2">
        <v>-175000</v>
      </c>
      <c r="F20" s="36">
        <f t="shared" ref="F20:F21" si="2">D20+E20</f>
        <v>-325000</v>
      </c>
      <c r="G20" s="36">
        <f t="shared" ref="G20:G21" si="3">C20+D20+E20</f>
        <v>155229.45000000001</v>
      </c>
    </row>
    <row r="21" spans="1:7" ht="15.75" x14ac:dyDescent="0.25">
      <c r="A21" s="35" t="s">
        <v>0</v>
      </c>
      <c r="B21" s="35"/>
      <c r="C21" s="2">
        <v>369908.7</v>
      </c>
      <c r="D21" s="2">
        <v>-100000</v>
      </c>
      <c r="E21" s="2">
        <v>175000</v>
      </c>
      <c r="F21" s="36">
        <f t="shared" si="2"/>
        <v>75000</v>
      </c>
      <c r="G21" s="36">
        <f t="shared" si="3"/>
        <v>444908.7</v>
      </c>
    </row>
    <row r="22" spans="1:7" ht="15.75" x14ac:dyDescent="0.25">
      <c r="A22" s="37"/>
      <c r="B22" s="37" t="s">
        <v>38</v>
      </c>
      <c r="C22" s="36">
        <f>SUM(C19:C21)</f>
        <v>1746892.5199999998</v>
      </c>
      <c r="D22" s="38"/>
      <c r="E22" s="36"/>
      <c r="F22" s="36">
        <f>SUM(F19:F21)</f>
        <v>0</v>
      </c>
      <c r="G22" s="36">
        <f>SUM(G19:G21)</f>
        <v>1746892.5199999998</v>
      </c>
    </row>
    <row r="23" spans="1:7" ht="15.75" x14ac:dyDescent="0.25">
      <c r="A23" s="32"/>
      <c r="B23" s="32"/>
      <c r="C23" s="32"/>
      <c r="D23" s="32"/>
      <c r="E23" s="32"/>
      <c r="F23" s="32"/>
      <c r="G23" s="32"/>
    </row>
    <row r="24" spans="1:7" ht="15.75" x14ac:dyDescent="0.25">
      <c r="A24" s="32"/>
      <c r="B24" s="32"/>
      <c r="C24" s="32"/>
      <c r="D24" s="32"/>
      <c r="E24" s="32"/>
      <c r="F24" s="32"/>
      <c r="G24" s="32"/>
    </row>
    <row r="25" spans="1:7" s="34" customFormat="1" ht="33" customHeight="1" x14ac:dyDescent="0.25">
      <c r="A25" s="33" t="s">
        <v>4</v>
      </c>
      <c r="B25" s="33"/>
      <c r="C25" s="39" t="s">
        <v>6</v>
      </c>
      <c r="D25" s="39" t="s">
        <v>7</v>
      </c>
      <c r="E25" s="39" t="s">
        <v>8</v>
      </c>
      <c r="F25" s="39" t="s">
        <v>9</v>
      </c>
      <c r="G25" s="39" t="s">
        <v>8</v>
      </c>
    </row>
    <row r="26" spans="1:7" ht="15.75" x14ac:dyDescent="0.25">
      <c r="A26" s="40" t="s">
        <v>2</v>
      </c>
      <c r="B26" s="40"/>
      <c r="C26" s="36">
        <f>C19</f>
        <v>896754.36999999988</v>
      </c>
      <c r="D26" s="38">
        <f>D19</f>
        <v>250000</v>
      </c>
      <c r="E26" s="41">
        <f>-(D26/C26)</f>
        <v>-0.27878314102890855</v>
      </c>
      <c r="F26" s="36"/>
      <c r="G26" s="36"/>
    </row>
    <row r="27" spans="1:7" ht="15.75" x14ac:dyDescent="0.25">
      <c r="A27" s="40" t="s">
        <v>10</v>
      </c>
      <c r="B27" s="40"/>
      <c r="C27" s="36">
        <f>C20+C21</f>
        <v>850138.15</v>
      </c>
      <c r="D27" s="38">
        <f>D20+D21</f>
        <v>-250000</v>
      </c>
      <c r="E27" s="41">
        <f>-(D27/C27)</f>
        <v>0.29406985205875069</v>
      </c>
      <c r="F27" s="36"/>
      <c r="G27" s="36"/>
    </row>
    <row r="28" spans="1:7" ht="15.75" x14ac:dyDescent="0.25">
      <c r="A28" s="40" t="s">
        <v>11</v>
      </c>
      <c r="B28" s="40"/>
      <c r="C28" s="36">
        <f>C20</f>
        <v>480229.45</v>
      </c>
      <c r="D28" s="38"/>
      <c r="E28" s="36"/>
      <c r="F28" s="36">
        <f>E20</f>
        <v>-175000</v>
      </c>
      <c r="G28" s="41">
        <f>-(F28/C28)</f>
        <v>0.3644091381734294</v>
      </c>
    </row>
    <row r="29" spans="1:7" ht="15.75" x14ac:dyDescent="0.25">
      <c r="A29" s="40" t="s">
        <v>12</v>
      </c>
      <c r="B29" s="40"/>
      <c r="C29" s="36">
        <f>C21</f>
        <v>369908.7</v>
      </c>
      <c r="D29" s="38"/>
      <c r="E29" s="36"/>
      <c r="F29" s="36">
        <f>E21</f>
        <v>175000</v>
      </c>
      <c r="G29" s="41">
        <f>-(F29/C29)</f>
        <v>-0.47308971105572806</v>
      </c>
    </row>
    <row r="31" spans="1:7" ht="15.75" x14ac:dyDescent="0.25">
      <c r="A31" s="42" t="s">
        <v>22</v>
      </c>
      <c r="B31" s="42"/>
    </row>
    <row r="32" spans="1:7" ht="15.75" x14ac:dyDescent="0.25">
      <c r="A32" s="43" t="s">
        <v>19</v>
      </c>
      <c r="B32" s="43"/>
    </row>
    <row r="33" spans="1:2" ht="15.75" x14ac:dyDescent="0.25">
      <c r="A33" s="43" t="s">
        <v>23</v>
      </c>
      <c r="B33" s="43"/>
    </row>
    <row r="34" spans="1:2" ht="15.75" x14ac:dyDescent="0.25">
      <c r="A34" s="44" t="s">
        <v>20</v>
      </c>
      <c r="B34" s="44"/>
    </row>
    <row r="35" spans="1:2" ht="15.75" x14ac:dyDescent="0.25">
      <c r="A35" s="44" t="s">
        <v>21</v>
      </c>
      <c r="B35" s="44"/>
    </row>
  </sheetData>
  <mergeCells count="3">
    <mergeCell ref="A1:G1"/>
    <mergeCell ref="A7:B7"/>
    <mergeCell ref="A8:A19"/>
  </mergeCells>
  <conditionalFormatting sqref="F8:F21">
    <cfRule type="cellIs" dxfId="24" priority="7" operator="lessThan">
      <formula>0</formula>
    </cfRule>
  </conditionalFormatting>
  <conditionalFormatting sqref="D28:F28 D26:D27 F26:F27">
    <cfRule type="cellIs" dxfId="23" priority="6" operator="lessThan">
      <formula>0</formula>
    </cfRule>
  </conditionalFormatting>
  <conditionalFormatting sqref="E26">
    <cfRule type="cellIs" dxfId="22" priority="5" operator="lessThanOrEqual">
      <formula>0</formula>
    </cfRule>
  </conditionalFormatting>
  <conditionalFormatting sqref="E27">
    <cfRule type="cellIs" dxfId="21" priority="4" operator="lessThanOrEqual">
      <formula>0</formula>
    </cfRule>
  </conditionalFormatting>
  <conditionalFormatting sqref="G28">
    <cfRule type="cellIs" dxfId="20" priority="3" operator="lessThanOrEqual">
      <formula>0</formula>
    </cfRule>
  </conditionalFormatting>
  <conditionalFormatting sqref="G29">
    <cfRule type="cellIs" dxfId="19" priority="2" operator="lessThanOrEqual">
      <formula>0</formula>
    </cfRule>
  </conditionalFormatting>
  <conditionalFormatting sqref="D8:E21">
    <cfRule type="cellIs" dxfId="18" priority="1" operator="lessThan">
      <formula>0</formula>
    </cfRule>
  </conditionalFormatting>
  <pageMargins left="0.7" right="0.7" top="0.75" bottom="0.75" header="0.3" footer="0.3"/>
  <pageSetup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9D415-D31A-4979-B57B-B6437D2C8F0C}">
  <sheetPr>
    <tabColor theme="7" tint="0.59999389629810485"/>
    <pageSetUpPr fitToPage="1"/>
  </sheetPr>
  <dimension ref="A1:R35"/>
  <sheetViews>
    <sheetView showGridLines="0" tabSelected="1" topLeftCell="A13" zoomScale="80" zoomScaleNormal="80" workbookViewId="0">
      <selection activeCell="M25" sqref="M25"/>
    </sheetView>
  </sheetViews>
  <sheetFormatPr defaultRowHeight="14.25" x14ac:dyDescent="0.25"/>
  <cols>
    <col min="1" max="1" width="8.42578125" style="73" customWidth="1"/>
    <col min="2" max="2" width="22.7109375" style="73" customWidth="1"/>
    <col min="3" max="7" width="13.5703125" style="73" customWidth="1"/>
    <col min="8" max="8" width="2.85546875" style="73" customWidth="1"/>
    <col min="9" max="9" width="13" style="73" customWidth="1"/>
    <col min="10" max="10" width="22.7109375" style="73" customWidth="1"/>
    <col min="11" max="13" width="13.5703125" style="73" customWidth="1"/>
    <col min="14" max="14" width="2.85546875" style="73" customWidth="1"/>
    <col min="15" max="15" width="22.7109375" style="73" customWidth="1"/>
    <col min="16" max="18" width="13.5703125" style="73" customWidth="1"/>
    <col min="19" max="16384" width="9.140625" style="73"/>
  </cols>
  <sheetData>
    <row r="1" spans="1:18" s="71" customFormat="1" ht="37.5" customHeight="1" x14ac:dyDescent="0.25">
      <c r="A1" s="131" t="s">
        <v>39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37.5" customHeight="1" x14ac:dyDescent="0.25">
      <c r="A2" s="72"/>
      <c r="D2" s="74"/>
      <c r="E2" s="75" t="s">
        <v>15</v>
      </c>
      <c r="F2" s="110"/>
      <c r="G2" s="76"/>
      <c r="H2" s="72"/>
      <c r="I2" s="72"/>
      <c r="J2" s="72"/>
      <c r="K2" s="72"/>
      <c r="L2" s="72"/>
      <c r="M2" s="72"/>
      <c r="N2" s="72"/>
    </row>
    <row r="3" spans="1:18" ht="37.5" customHeight="1" x14ac:dyDescent="0.25">
      <c r="A3" s="72"/>
      <c r="D3" s="74"/>
      <c r="E3" s="75" t="s">
        <v>16</v>
      </c>
      <c r="F3" s="111">
        <v>2020</v>
      </c>
      <c r="G3" s="76"/>
      <c r="H3" s="72"/>
      <c r="I3" s="72"/>
      <c r="J3" s="72"/>
      <c r="K3" s="72"/>
      <c r="L3" s="72"/>
      <c r="M3" s="72"/>
      <c r="N3" s="72"/>
    </row>
    <row r="4" spans="1:18" ht="37.5" customHeight="1" x14ac:dyDescent="0.25">
      <c r="A4" s="72"/>
      <c r="D4" s="78"/>
      <c r="E4" s="75" t="s">
        <v>25</v>
      </c>
      <c r="F4" s="112"/>
      <c r="G4" s="76"/>
      <c r="H4" s="72"/>
      <c r="I4" s="72"/>
      <c r="J4" s="72"/>
      <c r="K4" s="72"/>
      <c r="L4" s="72"/>
      <c r="M4" s="72"/>
      <c r="N4" s="72"/>
    </row>
    <row r="5" spans="1:18" ht="15.95" customHeight="1" x14ac:dyDescent="0.25">
      <c r="A5" s="79"/>
      <c r="B5" s="79"/>
      <c r="C5" s="79"/>
      <c r="D5" s="79"/>
      <c r="E5" s="79"/>
      <c r="F5" s="79"/>
      <c r="G5" s="79"/>
      <c r="H5" s="72"/>
      <c r="I5" s="72"/>
      <c r="J5" s="72"/>
      <c r="K5" s="72"/>
      <c r="L5" s="72"/>
      <c r="M5" s="72"/>
      <c r="N5" s="72"/>
    </row>
    <row r="6" spans="1:18" s="85" customFormat="1" ht="37.5" customHeight="1" x14ac:dyDescent="0.25">
      <c r="A6" s="139" t="s">
        <v>59</v>
      </c>
      <c r="B6" s="140"/>
      <c r="C6" s="80" t="s">
        <v>24</v>
      </c>
      <c r="D6" s="80" t="s">
        <v>13</v>
      </c>
      <c r="E6" s="80" t="s">
        <v>14</v>
      </c>
      <c r="F6" s="80" t="s">
        <v>5</v>
      </c>
      <c r="G6" s="80" t="s">
        <v>62</v>
      </c>
      <c r="H6" s="81"/>
      <c r="I6" s="141" t="s">
        <v>60</v>
      </c>
      <c r="J6" s="142"/>
      <c r="K6" s="82" t="s">
        <v>24</v>
      </c>
      <c r="L6" s="82" t="s">
        <v>61</v>
      </c>
      <c r="M6" s="82" t="s">
        <v>62</v>
      </c>
      <c r="N6" s="83"/>
      <c r="O6" s="84" t="s">
        <v>67</v>
      </c>
      <c r="P6" s="82" t="s">
        <v>24</v>
      </c>
      <c r="Q6" s="82" t="s">
        <v>61</v>
      </c>
      <c r="R6" s="82" t="s">
        <v>62</v>
      </c>
    </row>
    <row r="7" spans="1:18" ht="37.5" customHeight="1" x14ac:dyDescent="0.25">
      <c r="A7" s="143" t="s">
        <v>2</v>
      </c>
      <c r="B7" s="86" t="s">
        <v>26</v>
      </c>
      <c r="C7" s="108"/>
      <c r="D7" s="108"/>
      <c r="E7" s="87"/>
      <c r="F7" s="87">
        <f>D7+E7</f>
        <v>0</v>
      </c>
      <c r="G7" s="87">
        <f>C7+D7+E7</f>
        <v>0</v>
      </c>
      <c r="H7" s="72"/>
      <c r="I7" s="146" t="s">
        <v>57</v>
      </c>
      <c r="J7" s="86" t="s">
        <v>41</v>
      </c>
      <c r="K7" s="108"/>
      <c r="L7" s="108"/>
      <c r="M7" s="88">
        <f>SUM(K7:L7)</f>
        <v>0</v>
      </c>
      <c r="N7" s="72"/>
      <c r="O7" s="89" t="s">
        <v>68</v>
      </c>
      <c r="P7" s="108"/>
      <c r="Q7" s="108"/>
      <c r="R7" s="88">
        <f>SUM(P7:Q7)</f>
        <v>0</v>
      </c>
    </row>
    <row r="8" spans="1:18" ht="37.5" customHeight="1" x14ac:dyDescent="0.25">
      <c r="A8" s="144"/>
      <c r="B8" s="86" t="s">
        <v>27</v>
      </c>
      <c r="C8" s="108"/>
      <c r="D8" s="108"/>
      <c r="E8" s="87"/>
      <c r="F8" s="87">
        <f t="shared" ref="F8:F17" si="0">D8+E8</f>
        <v>0</v>
      </c>
      <c r="G8" s="87">
        <f t="shared" ref="G8:G17" si="1">C8+D8+E8</f>
        <v>0</v>
      </c>
      <c r="H8" s="72"/>
      <c r="I8" s="146"/>
      <c r="J8" s="86" t="s">
        <v>42</v>
      </c>
      <c r="K8" s="108"/>
      <c r="L8" s="108"/>
      <c r="M8" s="88">
        <f t="shared" ref="M8:M22" si="2">SUM(K8:L8)</f>
        <v>0</v>
      </c>
      <c r="N8" s="72"/>
      <c r="O8" s="89" t="s">
        <v>71</v>
      </c>
      <c r="P8" s="108"/>
      <c r="Q8" s="108"/>
      <c r="R8" s="88">
        <f t="shared" ref="R8:R17" si="3">SUM(P8:Q8)</f>
        <v>0</v>
      </c>
    </row>
    <row r="9" spans="1:18" ht="37.5" customHeight="1" x14ac:dyDescent="0.25">
      <c r="A9" s="144"/>
      <c r="B9" s="86" t="s">
        <v>28</v>
      </c>
      <c r="C9" s="108"/>
      <c r="D9" s="108"/>
      <c r="E9" s="87"/>
      <c r="F9" s="87">
        <f t="shared" si="0"/>
        <v>0</v>
      </c>
      <c r="G9" s="87">
        <f t="shared" si="1"/>
        <v>0</v>
      </c>
      <c r="H9" s="72"/>
      <c r="I9" s="146"/>
      <c r="J9" s="86" t="s">
        <v>43</v>
      </c>
      <c r="K9" s="108"/>
      <c r="L9" s="108"/>
      <c r="M9" s="88">
        <f t="shared" si="2"/>
        <v>0</v>
      </c>
      <c r="N9" s="72"/>
      <c r="O9" s="89" t="s">
        <v>72</v>
      </c>
      <c r="P9" s="108"/>
      <c r="Q9" s="108"/>
      <c r="R9" s="88">
        <f t="shared" si="3"/>
        <v>0</v>
      </c>
    </row>
    <row r="10" spans="1:18" ht="37.5" customHeight="1" x14ac:dyDescent="0.25">
      <c r="A10" s="144"/>
      <c r="B10" s="86" t="s">
        <v>29</v>
      </c>
      <c r="C10" s="108"/>
      <c r="D10" s="108"/>
      <c r="E10" s="87"/>
      <c r="F10" s="87">
        <f t="shared" si="0"/>
        <v>0</v>
      </c>
      <c r="G10" s="87">
        <f t="shared" si="1"/>
        <v>0</v>
      </c>
      <c r="H10" s="72"/>
      <c r="I10" s="146"/>
      <c r="J10" s="86" t="s">
        <v>44</v>
      </c>
      <c r="K10" s="108"/>
      <c r="L10" s="108"/>
      <c r="M10" s="88">
        <f t="shared" si="2"/>
        <v>0</v>
      </c>
      <c r="N10" s="72"/>
      <c r="O10" s="89" t="s">
        <v>73</v>
      </c>
      <c r="P10" s="108"/>
      <c r="Q10" s="108"/>
      <c r="R10" s="88">
        <f t="shared" si="3"/>
        <v>0</v>
      </c>
    </row>
    <row r="11" spans="1:18" ht="37.5" customHeight="1" x14ac:dyDescent="0.25">
      <c r="A11" s="144"/>
      <c r="B11" s="86" t="s">
        <v>30</v>
      </c>
      <c r="C11" s="108"/>
      <c r="D11" s="108"/>
      <c r="E11" s="87"/>
      <c r="F11" s="87">
        <f t="shared" si="0"/>
        <v>0</v>
      </c>
      <c r="G11" s="87">
        <f t="shared" si="1"/>
        <v>0</v>
      </c>
      <c r="H11" s="72"/>
      <c r="I11" s="146"/>
      <c r="J11" s="86" t="s">
        <v>45</v>
      </c>
      <c r="K11" s="108"/>
      <c r="L11" s="108"/>
      <c r="M11" s="88">
        <f t="shared" si="2"/>
        <v>0</v>
      </c>
      <c r="N11" s="72"/>
      <c r="O11" s="89" t="s">
        <v>74</v>
      </c>
      <c r="P11" s="108"/>
      <c r="Q11" s="108"/>
      <c r="R11" s="88">
        <f t="shared" si="3"/>
        <v>0</v>
      </c>
    </row>
    <row r="12" spans="1:18" ht="37.5" customHeight="1" x14ac:dyDescent="0.25">
      <c r="A12" s="144"/>
      <c r="B12" s="86" t="s">
        <v>31</v>
      </c>
      <c r="C12" s="108"/>
      <c r="D12" s="108"/>
      <c r="E12" s="87"/>
      <c r="F12" s="87">
        <f t="shared" si="0"/>
        <v>0</v>
      </c>
      <c r="G12" s="87">
        <f t="shared" si="1"/>
        <v>0</v>
      </c>
      <c r="H12" s="72"/>
      <c r="I12" s="146"/>
      <c r="J12" s="86" t="s">
        <v>46</v>
      </c>
      <c r="K12" s="108"/>
      <c r="L12" s="108"/>
      <c r="M12" s="88">
        <f t="shared" si="2"/>
        <v>0</v>
      </c>
      <c r="N12" s="72"/>
      <c r="O12" s="89" t="s">
        <v>75</v>
      </c>
      <c r="P12" s="108"/>
      <c r="Q12" s="108"/>
      <c r="R12" s="88">
        <f t="shared" si="3"/>
        <v>0</v>
      </c>
    </row>
    <row r="13" spans="1:18" ht="37.5" customHeight="1" x14ac:dyDescent="0.25">
      <c r="A13" s="144"/>
      <c r="B13" s="86" t="s">
        <v>32</v>
      </c>
      <c r="C13" s="108"/>
      <c r="D13" s="108"/>
      <c r="E13" s="87"/>
      <c r="F13" s="87">
        <f t="shared" si="0"/>
        <v>0</v>
      </c>
      <c r="G13" s="87">
        <f t="shared" si="1"/>
        <v>0</v>
      </c>
      <c r="H13" s="72"/>
      <c r="I13" s="146"/>
      <c r="J13" s="86" t="s">
        <v>47</v>
      </c>
      <c r="K13" s="108"/>
      <c r="L13" s="108"/>
      <c r="M13" s="88">
        <f t="shared" si="2"/>
        <v>0</v>
      </c>
      <c r="N13" s="72"/>
      <c r="O13" s="89" t="s">
        <v>76</v>
      </c>
      <c r="P13" s="108"/>
      <c r="Q13" s="108"/>
      <c r="R13" s="88">
        <f t="shared" si="3"/>
        <v>0</v>
      </c>
    </row>
    <row r="14" spans="1:18" ht="37.5" customHeight="1" x14ac:dyDescent="0.25">
      <c r="A14" s="144"/>
      <c r="B14" s="86" t="s">
        <v>33</v>
      </c>
      <c r="C14" s="108"/>
      <c r="D14" s="108"/>
      <c r="E14" s="87"/>
      <c r="F14" s="87">
        <f t="shared" si="0"/>
        <v>0</v>
      </c>
      <c r="G14" s="87">
        <f t="shared" si="1"/>
        <v>0</v>
      </c>
      <c r="H14" s="72"/>
      <c r="I14" s="146"/>
      <c r="J14" s="86" t="s">
        <v>48</v>
      </c>
      <c r="K14" s="108"/>
      <c r="L14" s="108"/>
      <c r="M14" s="88">
        <f t="shared" si="2"/>
        <v>0</v>
      </c>
      <c r="N14" s="72"/>
      <c r="O14" s="89" t="s">
        <v>69</v>
      </c>
      <c r="P14" s="108"/>
      <c r="Q14" s="108"/>
      <c r="R14" s="88">
        <f t="shared" si="3"/>
        <v>0</v>
      </c>
    </row>
    <row r="15" spans="1:18" ht="37.5" customHeight="1" x14ac:dyDescent="0.25">
      <c r="A15" s="144"/>
      <c r="B15" s="86" t="s">
        <v>34</v>
      </c>
      <c r="C15" s="108"/>
      <c r="D15" s="108"/>
      <c r="E15" s="87"/>
      <c r="F15" s="87">
        <f t="shared" si="0"/>
        <v>0</v>
      </c>
      <c r="G15" s="87">
        <f t="shared" si="1"/>
        <v>0</v>
      </c>
      <c r="H15" s="72"/>
      <c r="I15" s="147" t="s">
        <v>65</v>
      </c>
      <c r="J15" s="90" t="s">
        <v>49</v>
      </c>
      <c r="K15" s="109"/>
      <c r="L15" s="109"/>
      <c r="M15" s="91">
        <f t="shared" si="2"/>
        <v>0</v>
      </c>
      <c r="N15" s="72"/>
      <c r="O15" s="89" t="s">
        <v>77</v>
      </c>
      <c r="P15" s="108"/>
      <c r="Q15" s="108"/>
      <c r="R15" s="88">
        <f t="shared" si="3"/>
        <v>0</v>
      </c>
    </row>
    <row r="16" spans="1:18" ht="37.5" customHeight="1" x14ac:dyDescent="0.25">
      <c r="A16" s="144"/>
      <c r="B16" s="86" t="s">
        <v>35</v>
      </c>
      <c r="C16" s="108"/>
      <c r="D16" s="108"/>
      <c r="E16" s="87"/>
      <c r="F16" s="87">
        <f t="shared" si="0"/>
        <v>0</v>
      </c>
      <c r="G16" s="87">
        <f t="shared" si="1"/>
        <v>0</v>
      </c>
      <c r="H16" s="72"/>
      <c r="I16" s="147"/>
      <c r="J16" s="86" t="s">
        <v>50</v>
      </c>
      <c r="K16" s="108"/>
      <c r="L16" s="108"/>
      <c r="M16" s="88">
        <f t="shared" si="2"/>
        <v>0</v>
      </c>
      <c r="N16" s="72"/>
      <c r="O16" s="89" t="s">
        <v>78</v>
      </c>
      <c r="P16" s="108"/>
      <c r="Q16" s="108"/>
      <c r="R16" s="88">
        <f t="shared" si="3"/>
        <v>0</v>
      </c>
    </row>
    <row r="17" spans="1:18" ht="37.5" customHeight="1" x14ac:dyDescent="0.25">
      <c r="A17" s="144"/>
      <c r="B17" s="86" t="s">
        <v>36</v>
      </c>
      <c r="C17" s="108"/>
      <c r="D17" s="108"/>
      <c r="E17" s="87"/>
      <c r="F17" s="87">
        <f t="shared" si="0"/>
        <v>0</v>
      </c>
      <c r="G17" s="87">
        <f t="shared" si="1"/>
        <v>0</v>
      </c>
      <c r="H17" s="72"/>
      <c r="I17" s="147"/>
      <c r="J17" s="86" t="s">
        <v>51</v>
      </c>
      <c r="K17" s="108"/>
      <c r="L17" s="108"/>
      <c r="M17" s="88">
        <f t="shared" si="2"/>
        <v>0</v>
      </c>
      <c r="N17" s="72"/>
      <c r="O17" s="89" t="s">
        <v>70</v>
      </c>
      <c r="P17" s="108"/>
      <c r="Q17" s="108"/>
      <c r="R17" s="88">
        <f t="shared" si="3"/>
        <v>0</v>
      </c>
    </row>
    <row r="18" spans="1:18" ht="37.5" customHeight="1" x14ac:dyDescent="0.25">
      <c r="A18" s="145"/>
      <c r="B18" s="92" t="s">
        <v>37</v>
      </c>
      <c r="C18" s="87">
        <f>SUM(C7:C17)</f>
        <v>0</v>
      </c>
      <c r="D18" s="87">
        <f>SUM(D7:D17)</f>
        <v>0</v>
      </c>
      <c r="E18" s="87"/>
      <c r="F18" s="87">
        <f>SUM(F7:F17)</f>
        <v>0</v>
      </c>
      <c r="G18" s="87">
        <f>SUM(G7:G17)</f>
        <v>0</v>
      </c>
      <c r="H18" s="72"/>
      <c r="I18" s="147"/>
      <c r="J18" s="86" t="s">
        <v>52</v>
      </c>
      <c r="K18" s="108"/>
      <c r="L18" s="108"/>
      <c r="M18" s="88">
        <f t="shared" si="2"/>
        <v>0</v>
      </c>
      <c r="N18" s="72"/>
      <c r="O18" s="92" t="s">
        <v>66</v>
      </c>
      <c r="P18" s="88">
        <f>SUM(P7:P17)</f>
        <v>0</v>
      </c>
      <c r="Q18" s="88">
        <f>SUM(Q7:Q17)</f>
        <v>0</v>
      </c>
      <c r="R18" s="88">
        <f>SUM(R7:R17)</f>
        <v>0</v>
      </c>
    </row>
    <row r="19" spans="1:18" ht="37.5" customHeight="1" x14ac:dyDescent="0.2">
      <c r="A19" s="77" t="s">
        <v>1</v>
      </c>
      <c r="B19" s="93"/>
      <c r="C19" s="108"/>
      <c r="D19" s="108"/>
      <c r="E19" s="108"/>
      <c r="F19" s="87">
        <f t="shared" ref="F19:F20" si="4">D19+E19</f>
        <v>0</v>
      </c>
      <c r="G19" s="87">
        <f t="shared" ref="G19:G20" si="5">C19+D19+E19</f>
        <v>0</v>
      </c>
      <c r="H19" s="72"/>
      <c r="I19" s="147"/>
      <c r="J19" s="86" t="s">
        <v>53</v>
      </c>
      <c r="K19" s="108"/>
      <c r="L19" s="108"/>
      <c r="M19" s="88">
        <f t="shared" si="2"/>
        <v>0</v>
      </c>
      <c r="N19" s="72"/>
      <c r="O19" s="94"/>
      <c r="P19" s="95"/>
      <c r="Q19" s="95"/>
      <c r="R19" s="95"/>
    </row>
    <row r="20" spans="1:18" ht="37.5" customHeight="1" x14ac:dyDescent="0.25">
      <c r="A20" s="77" t="s">
        <v>0</v>
      </c>
      <c r="B20" s="93"/>
      <c r="C20" s="108"/>
      <c r="D20" s="108"/>
      <c r="E20" s="108"/>
      <c r="F20" s="87">
        <f t="shared" si="4"/>
        <v>0</v>
      </c>
      <c r="G20" s="87">
        <f t="shared" si="5"/>
        <v>0</v>
      </c>
      <c r="H20" s="72"/>
      <c r="I20" s="147"/>
      <c r="J20" s="86" t="s">
        <v>54</v>
      </c>
      <c r="K20" s="108"/>
      <c r="L20" s="108"/>
      <c r="M20" s="88">
        <f t="shared" si="2"/>
        <v>0</v>
      </c>
      <c r="N20" s="72"/>
      <c r="O20" s="134" t="s">
        <v>22</v>
      </c>
      <c r="P20" s="135"/>
      <c r="Q20" s="136"/>
      <c r="R20" s="96"/>
    </row>
    <row r="21" spans="1:18" ht="37.5" customHeight="1" x14ac:dyDescent="0.25">
      <c r="A21" s="92"/>
      <c r="B21" s="92" t="s">
        <v>38</v>
      </c>
      <c r="C21" s="87">
        <f>SUM(C18:C20)</f>
        <v>0</v>
      </c>
      <c r="D21" s="87"/>
      <c r="E21" s="87"/>
      <c r="F21" s="87">
        <f>SUM(F18:F20)</f>
        <v>0</v>
      </c>
      <c r="G21" s="87">
        <f>SUM(G18:G20)</f>
        <v>0</v>
      </c>
      <c r="H21" s="72"/>
      <c r="I21" s="147"/>
      <c r="J21" s="86" t="s">
        <v>55</v>
      </c>
      <c r="K21" s="108"/>
      <c r="L21" s="108"/>
      <c r="M21" s="88">
        <f t="shared" si="2"/>
        <v>0</v>
      </c>
      <c r="N21" s="72"/>
      <c r="O21" s="97" t="s">
        <v>19</v>
      </c>
      <c r="P21" s="98"/>
      <c r="Q21" s="99"/>
      <c r="R21" s="100"/>
    </row>
    <row r="22" spans="1:18" ht="37.5" customHeight="1" x14ac:dyDescent="0.25">
      <c r="A22" s="79"/>
      <c r="B22" s="79"/>
      <c r="C22" s="79"/>
      <c r="D22" s="79"/>
      <c r="E22" s="79"/>
      <c r="F22" s="79"/>
      <c r="G22" s="79"/>
      <c r="H22" s="72"/>
      <c r="I22" s="148"/>
      <c r="J22" s="86" t="s">
        <v>56</v>
      </c>
      <c r="K22" s="108"/>
      <c r="L22" s="108"/>
      <c r="M22" s="88">
        <f t="shared" si="2"/>
        <v>0</v>
      </c>
      <c r="N22" s="72"/>
      <c r="O22" s="97" t="s">
        <v>23</v>
      </c>
      <c r="P22" s="98"/>
      <c r="Q22" s="99"/>
      <c r="R22" s="100"/>
    </row>
    <row r="23" spans="1:18" ht="37.5" customHeight="1" x14ac:dyDescent="0.25">
      <c r="A23" s="132" t="s">
        <v>4</v>
      </c>
      <c r="B23" s="133"/>
      <c r="C23" s="101" t="s">
        <v>6</v>
      </c>
      <c r="D23" s="101" t="s">
        <v>7</v>
      </c>
      <c r="E23" s="101" t="s">
        <v>8</v>
      </c>
      <c r="F23" s="101" t="s">
        <v>9</v>
      </c>
      <c r="G23" s="101" t="s">
        <v>8</v>
      </c>
      <c r="H23" s="72"/>
      <c r="I23" s="93"/>
      <c r="J23" s="92" t="s">
        <v>63</v>
      </c>
      <c r="K23" s="88">
        <f>SUM(K7:K22)</f>
        <v>0</v>
      </c>
      <c r="L23" s="88">
        <f t="shared" ref="L23:M23" si="6">SUM(L7:L22)</f>
        <v>0</v>
      </c>
      <c r="M23" s="88">
        <f t="shared" si="6"/>
        <v>0</v>
      </c>
      <c r="N23" s="72"/>
      <c r="O23" s="102" t="s">
        <v>20</v>
      </c>
      <c r="P23" s="98"/>
      <c r="Q23" s="99"/>
      <c r="R23" s="100"/>
    </row>
    <row r="24" spans="1:18" s="85" customFormat="1" ht="37.5" customHeight="1" x14ac:dyDescent="0.25">
      <c r="A24" s="137" t="s">
        <v>2</v>
      </c>
      <c r="B24" s="138"/>
      <c r="C24" s="87">
        <f>C18</f>
        <v>0</v>
      </c>
      <c r="D24" s="87">
        <f>D18</f>
        <v>0</v>
      </c>
      <c r="E24" s="103" t="e">
        <f>-(D24/C24)</f>
        <v>#DIV/0!</v>
      </c>
      <c r="F24" s="87"/>
      <c r="G24" s="104"/>
      <c r="H24" s="83"/>
      <c r="I24" s="83"/>
      <c r="J24" s="83"/>
      <c r="K24" s="83"/>
      <c r="L24" s="83"/>
      <c r="M24" s="83"/>
      <c r="N24" s="83"/>
      <c r="O24" s="105" t="s">
        <v>21</v>
      </c>
      <c r="P24" s="106"/>
      <c r="Q24" s="107"/>
      <c r="R24" s="100"/>
    </row>
    <row r="25" spans="1:18" ht="37.5" customHeight="1" x14ac:dyDescent="0.25">
      <c r="A25" s="137" t="s">
        <v>10</v>
      </c>
      <c r="B25" s="138"/>
      <c r="C25" s="87">
        <f>C19+C20</f>
        <v>0</v>
      </c>
      <c r="D25" s="87">
        <f>D19+D20</f>
        <v>0</v>
      </c>
      <c r="E25" s="103" t="e">
        <f>-(D25/C25)</f>
        <v>#DIV/0!</v>
      </c>
      <c r="F25" s="87"/>
      <c r="G25" s="104"/>
      <c r="H25" s="72"/>
      <c r="K25" s="72"/>
      <c r="L25" s="72"/>
      <c r="M25" s="72"/>
      <c r="N25" s="72"/>
    </row>
    <row r="26" spans="1:18" ht="37.5" customHeight="1" x14ac:dyDescent="0.25">
      <c r="A26" s="137" t="s">
        <v>11</v>
      </c>
      <c r="B26" s="138"/>
      <c r="C26" s="87">
        <f>C19</f>
        <v>0</v>
      </c>
      <c r="D26" s="87"/>
      <c r="E26" s="104"/>
      <c r="F26" s="87">
        <f>E19</f>
        <v>0</v>
      </c>
      <c r="G26" s="103" t="e">
        <f>-(F26/C26)</f>
        <v>#DIV/0!</v>
      </c>
      <c r="H26" s="72"/>
      <c r="K26" s="72"/>
      <c r="L26" s="72"/>
      <c r="M26" s="72"/>
      <c r="N26" s="72"/>
    </row>
    <row r="27" spans="1:18" ht="37.5" customHeight="1" x14ac:dyDescent="0.25">
      <c r="A27" s="137" t="s">
        <v>12</v>
      </c>
      <c r="B27" s="138"/>
      <c r="C27" s="87">
        <f>C20</f>
        <v>0</v>
      </c>
      <c r="D27" s="87"/>
      <c r="E27" s="104"/>
      <c r="F27" s="87">
        <f>E20</f>
        <v>0</v>
      </c>
      <c r="G27" s="103" t="e">
        <f>-(F27/C27)</f>
        <v>#DIV/0!</v>
      </c>
      <c r="H27" s="72"/>
      <c r="K27" s="72"/>
      <c r="L27" s="72"/>
      <c r="M27" s="72"/>
      <c r="N27" s="72"/>
    </row>
    <row r="28" spans="1:18" ht="30.6" customHeight="1" x14ac:dyDescent="0.25">
      <c r="H28" s="72"/>
      <c r="K28" s="72"/>
      <c r="L28" s="72"/>
      <c r="M28" s="72"/>
      <c r="N28" s="72"/>
    </row>
    <row r="29" spans="1:18" ht="28.5" customHeight="1" x14ac:dyDescent="0.25">
      <c r="A29" s="72"/>
      <c r="B29" s="72"/>
      <c r="C29" s="72"/>
      <c r="D29" s="72"/>
      <c r="E29" s="72"/>
      <c r="F29" s="72"/>
      <c r="G29" s="72"/>
      <c r="H29" s="72"/>
      <c r="K29" s="72"/>
      <c r="L29" s="72"/>
      <c r="M29" s="72"/>
      <c r="N29" s="72"/>
    </row>
    <row r="30" spans="1:18" ht="15" x14ac:dyDescent="0.25"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</row>
    <row r="31" spans="1:18" ht="15" x14ac:dyDescent="0.25"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</row>
    <row r="32" spans="1:18" ht="15" x14ac:dyDescent="0.25"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pans="1:14" ht="15" x14ac:dyDescent="0.25"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</row>
    <row r="34" spans="1:14" ht="15" x14ac:dyDescent="0.25"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</row>
    <row r="35" spans="1:14" ht="15" x14ac:dyDescent="0.25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</row>
  </sheetData>
  <sheetProtection algorithmName="SHA-512" hashValue="ORUZj1xPbCZ0AuyJYrXguPT5bqOU1FFbQdmpu6eaq3W0fQs4bx5QLc2G7Kcu4hbYtSVatHJbDygxi+OQkRmhSA==" saltValue="0RWQ5vK9+Uc+NtUdMNkiEQ==" spinCount="100000" sheet="1" objects="1" scenarios="1"/>
  <mergeCells count="12">
    <mergeCell ref="A26:B26"/>
    <mergeCell ref="A27:B27"/>
    <mergeCell ref="A6:B6"/>
    <mergeCell ref="I6:J6"/>
    <mergeCell ref="A7:A18"/>
    <mergeCell ref="I7:I14"/>
    <mergeCell ref="I15:I22"/>
    <mergeCell ref="A1:R1"/>
    <mergeCell ref="A23:B23"/>
    <mergeCell ref="O20:Q20"/>
    <mergeCell ref="A24:B24"/>
    <mergeCell ref="A25:B25"/>
  </mergeCells>
  <conditionalFormatting sqref="F7:F20">
    <cfRule type="cellIs" dxfId="17" priority="9" operator="lessThan">
      <formula>0</formula>
    </cfRule>
  </conditionalFormatting>
  <conditionalFormatting sqref="D26:F26 D24:D25 F24:F25">
    <cfRule type="cellIs" dxfId="16" priority="8" operator="lessThan">
      <formula>0</formula>
    </cfRule>
  </conditionalFormatting>
  <conditionalFormatting sqref="E24">
    <cfRule type="cellIs" dxfId="15" priority="7" operator="lessThanOrEqual">
      <formula>0</formula>
    </cfRule>
  </conditionalFormatting>
  <conditionalFormatting sqref="E25">
    <cfRule type="cellIs" dxfId="14" priority="6" operator="lessThanOrEqual">
      <formula>0</formula>
    </cfRule>
  </conditionalFormatting>
  <conditionalFormatting sqref="G26">
    <cfRule type="cellIs" dxfId="13" priority="5" operator="lessThanOrEqual">
      <formula>0</formula>
    </cfRule>
  </conditionalFormatting>
  <conditionalFormatting sqref="G27">
    <cfRule type="cellIs" dxfId="12" priority="4" operator="lessThanOrEqual">
      <formula>0</formula>
    </cfRule>
  </conditionalFormatting>
  <conditionalFormatting sqref="D7:E20">
    <cfRule type="cellIs" dxfId="11" priority="3" operator="lessThan">
      <formula>0</formula>
    </cfRule>
  </conditionalFormatting>
  <conditionalFormatting sqref="L7:L22">
    <cfRule type="cellIs" dxfId="10" priority="2" operator="lessThan">
      <formula>0</formula>
    </cfRule>
  </conditionalFormatting>
  <conditionalFormatting sqref="Q7:Q18">
    <cfRule type="cellIs" dxfId="9" priority="1" operator="lessThan">
      <formula>0</formula>
    </cfRule>
  </conditionalFormatting>
  <pageMargins left="0.7" right="0.7" top="0.75" bottom="0.75" header="0.3" footer="0.3"/>
  <pageSetup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494F9-9398-41AC-B10C-835C6E052739}">
  <sheetPr>
    <tabColor theme="7" tint="0.59999389629810485"/>
    <pageSetUpPr fitToPage="1"/>
  </sheetPr>
  <dimension ref="A1:R35"/>
  <sheetViews>
    <sheetView showGridLines="0" zoomScale="80" zoomScaleNormal="80" workbookViewId="0">
      <selection activeCell="H3" sqref="H3"/>
    </sheetView>
  </sheetViews>
  <sheetFormatPr defaultRowHeight="14.25" x14ac:dyDescent="0.25"/>
  <cols>
    <col min="1" max="1" width="8.42578125" style="73" customWidth="1"/>
    <col min="2" max="2" width="22.7109375" style="73" customWidth="1"/>
    <col min="3" max="7" width="13.5703125" style="73" customWidth="1"/>
    <col min="8" max="8" width="2.85546875" style="73" customWidth="1"/>
    <col min="9" max="9" width="13" style="73" customWidth="1"/>
    <col min="10" max="10" width="22.7109375" style="73" customWidth="1"/>
    <col min="11" max="13" width="13.5703125" style="73" customWidth="1"/>
    <col min="14" max="14" width="2.85546875" style="73" customWidth="1"/>
    <col min="15" max="15" width="22.7109375" style="73" customWidth="1"/>
    <col min="16" max="18" width="13.5703125" style="73" customWidth="1"/>
    <col min="19" max="16384" width="9.140625" style="73"/>
  </cols>
  <sheetData>
    <row r="1" spans="1:18" s="71" customFormat="1" ht="37.5" customHeight="1" x14ac:dyDescent="0.25">
      <c r="A1" s="131" t="s">
        <v>40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37.5" customHeight="1" x14ac:dyDescent="0.25">
      <c r="A2" s="72"/>
      <c r="D2" s="74"/>
      <c r="E2" s="75" t="s">
        <v>15</v>
      </c>
      <c r="F2" s="110">
        <v>4</v>
      </c>
      <c r="G2" s="76"/>
      <c r="H2" s="72"/>
      <c r="I2" s="72"/>
      <c r="J2" s="72"/>
      <c r="K2" s="72"/>
      <c r="L2" s="72"/>
      <c r="M2" s="72"/>
      <c r="N2" s="72"/>
    </row>
    <row r="3" spans="1:18" ht="37.5" customHeight="1" x14ac:dyDescent="0.25">
      <c r="A3" s="72"/>
      <c r="D3" s="74"/>
      <c r="E3" s="75" t="s">
        <v>16</v>
      </c>
      <c r="F3" s="111">
        <v>2019</v>
      </c>
      <c r="G3" s="76"/>
      <c r="H3" s="72"/>
      <c r="I3" s="72"/>
      <c r="J3" s="72"/>
      <c r="K3" s="72"/>
      <c r="L3" s="72"/>
      <c r="M3" s="72"/>
      <c r="N3" s="72"/>
    </row>
    <row r="4" spans="1:18" ht="37.5" customHeight="1" x14ac:dyDescent="0.25">
      <c r="A4" s="72"/>
      <c r="D4" s="78"/>
      <c r="E4" s="75" t="s">
        <v>25</v>
      </c>
      <c r="F4" s="112">
        <v>43537</v>
      </c>
      <c r="G4" s="76"/>
      <c r="H4" s="72"/>
      <c r="I4" s="72"/>
      <c r="J4" s="72"/>
      <c r="K4" s="72"/>
      <c r="L4" s="72"/>
      <c r="M4" s="72"/>
      <c r="N4" s="72"/>
    </row>
    <row r="5" spans="1:18" ht="15.95" customHeight="1" x14ac:dyDescent="0.25">
      <c r="A5" s="79"/>
      <c r="B5" s="79"/>
      <c r="C5" s="79"/>
      <c r="D5" s="79"/>
      <c r="E5" s="79"/>
      <c r="F5" s="79"/>
      <c r="G5" s="79"/>
      <c r="H5" s="72"/>
      <c r="I5" s="72"/>
      <c r="J5" s="72"/>
      <c r="K5" s="72"/>
      <c r="L5" s="72"/>
      <c r="M5" s="72"/>
      <c r="N5" s="72"/>
    </row>
    <row r="6" spans="1:18" s="85" customFormat="1" ht="37.5" customHeight="1" x14ac:dyDescent="0.25">
      <c r="A6" s="139" t="s">
        <v>59</v>
      </c>
      <c r="B6" s="140"/>
      <c r="C6" s="80" t="s">
        <v>24</v>
      </c>
      <c r="D6" s="80" t="s">
        <v>13</v>
      </c>
      <c r="E6" s="80" t="s">
        <v>14</v>
      </c>
      <c r="F6" s="80" t="s">
        <v>5</v>
      </c>
      <c r="G6" s="80" t="s">
        <v>62</v>
      </c>
      <c r="H6" s="81"/>
      <c r="I6" s="141" t="s">
        <v>60</v>
      </c>
      <c r="J6" s="142"/>
      <c r="K6" s="82" t="s">
        <v>24</v>
      </c>
      <c r="L6" s="82" t="s">
        <v>61</v>
      </c>
      <c r="M6" s="82" t="s">
        <v>62</v>
      </c>
      <c r="N6" s="83"/>
      <c r="O6" s="84" t="s">
        <v>67</v>
      </c>
      <c r="P6" s="82" t="s">
        <v>24</v>
      </c>
      <c r="Q6" s="82" t="s">
        <v>61</v>
      </c>
      <c r="R6" s="82" t="s">
        <v>62</v>
      </c>
    </row>
    <row r="7" spans="1:18" ht="37.5" customHeight="1" x14ac:dyDescent="0.25">
      <c r="A7" s="143" t="s">
        <v>2</v>
      </c>
      <c r="B7" s="86" t="s">
        <v>26</v>
      </c>
      <c r="C7" s="108">
        <v>31900</v>
      </c>
      <c r="D7" s="108"/>
      <c r="E7" s="87"/>
      <c r="F7" s="87">
        <f>D7+E7</f>
        <v>0</v>
      </c>
      <c r="G7" s="87">
        <f>C7+D7+E7</f>
        <v>31900</v>
      </c>
      <c r="H7" s="72"/>
      <c r="I7" s="146" t="s">
        <v>57</v>
      </c>
      <c r="J7" s="86" t="s">
        <v>41</v>
      </c>
      <c r="K7" s="108">
        <v>0</v>
      </c>
      <c r="L7" s="108"/>
      <c r="M7" s="88">
        <f>SUM(K7:L7)</f>
        <v>0</v>
      </c>
      <c r="N7" s="72"/>
      <c r="O7" s="89" t="s">
        <v>68</v>
      </c>
      <c r="P7" s="108">
        <v>45940.7</v>
      </c>
      <c r="Q7" s="108"/>
      <c r="R7" s="88">
        <f>SUM(P7:Q7)</f>
        <v>45940.7</v>
      </c>
    </row>
    <row r="8" spans="1:18" ht="37.5" customHeight="1" x14ac:dyDescent="0.25">
      <c r="A8" s="144"/>
      <c r="B8" s="86" t="s">
        <v>27</v>
      </c>
      <c r="C8" s="108">
        <v>71427.69</v>
      </c>
      <c r="D8" s="108"/>
      <c r="E8" s="87"/>
      <c r="F8" s="87">
        <f t="shared" ref="F8:F17" si="0">D8+E8</f>
        <v>0</v>
      </c>
      <c r="G8" s="87">
        <f t="shared" ref="G8:G17" si="1">C8+D8+E8</f>
        <v>71427.69</v>
      </c>
      <c r="H8" s="72"/>
      <c r="I8" s="146"/>
      <c r="J8" s="86" t="s">
        <v>42</v>
      </c>
      <c r="K8" s="108">
        <v>95779.05</v>
      </c>
      <c r="L8" s="108">
        <v>-15000</v>
      </c>
      <c r="M8" s="88">
        <f t="shared" ref="M8:M22" si="2">SUM(K8:L8)</f>
        <v>80779.05</v>
      </c>
      <c r="N8" s="72"/>
      <c r="O8" s="89" t="s">
        <v>71</v>
      </c>
      <c r="P8" s="108">
        <v>26895</v>
      </c>
      <c r="Q8" s="108"/>
      <c r="R8" s="88">
        <f t="shared" ref="R8:R17" si="3">SUM(P8:Q8)</f>
        <v>26895</v>
      </c>
    </row>
    <row r="9" spans="1:18" ht="37.5" customHeight="1" x14ac:dyDescent="0.25">
      <c r="A9" s="144"/>
      <c r="B9" s="86" t="s">
        <v>28</v>
      </c>
      <c r="C9" s="108">
        <v>275017.27</v>
      </c>
      <c r="D9" s="108">
        <v>100000</v>
      </c>
      <c r="E9" s="87"/>
      <c r="F9" s="87">
        <f t="shared" si="0"/>
        <v>100000</v>
      </c>
      <c r="G9" s="87">
        <f t="shared" si="1"/>
        <v>375017.27</v>
      </c>
      <c r="H9" s="72"/>
      <c r="I9" s="146"/>
      <c r="J9" s="86" t="s">
        <v>43</v>
      </c>
      <c r="K9" s="108">
        <v>0</v>
      </c>
      <c r="L9" s="108"/>
      <c r="M9" s="88">
        <f t="shared" si="2"/>
        <v>0</v>
      </c>
      <c r="N9" s="72"/>
      <c r="O9" s="89" t="s">
        <v>72</v>
      </c>
      <c r="P9" s="108">
        <v>1650</v>
      </c>
      <c r="Q9" s="108">
        <v>30000</v>
      </c>
      <c r="R9" s="88">
        <f t="shared" si="3"/>
        <v>31650</v>
      </c>
    </row>
    <row r="10" spans="1:18" ht="37.5" customHeight="1" x14ac:dyDescent="0.25">
      <c r="A10" s="144"/>
      <c r="B10" s="86" t="s">
        <v>29</v>
      </c>
      <c r="C10" s="108">
        <v>97500</v>
      </c>
      <c r="D10" s="108"/>
      <c r="E10" s="87"/>
      <c r="F10" s="87">
        <f t="shared" si="0"/>
        <v>0</v>
      </c>
      <c r="G10" s="87">
        <f t="shared" si="1"/>
        <v>97500</v>
      </c>
      <c r="H10" s="72"/>
      <c r="I10" s="146"/>
      <c r="J10" s="86" t="s">
        <v>44</v>
      </c>
      <c r="K10" s="108">
        <v>0</v>
      </c>
      <c r="L10" s="108"/>
      <c r="M10" s="88">
        <f t="shared" si="2"/>
        <v>0</v>
      </c>
      <c r="N10" s="72"/>
      <c r="O10" s="89" t="s">
        <v>73</v>
      </c>
      <c r="P10" s="108">
        <v>1777.66</v>
      </c>
      <c r="Q10" s="108"/>
      <c r="R10" s="88">
        <f t="shared" si="3"/>
        <v>1777.66</v>
      </c>
    </row>
    <row r="11" spans="1:18" ht="37.5" customHeight="1" x14ac:dyDescent="0.25">
      <c r="A11" s="144"/>
      <c r="B11" s="86" t="s">
        <v>30</v>
      </c>
      <c r="C11" s="108">
        <v>32025</v>
      </c>
      <c r="D11" s="108">
        <v>100000</v>
      </c>
      <c r="E11" s="87"/>
      <c r="F11" s="87">
        <f t="shared" si="0"/>
        <v>100000</v>
      </c>
      <c r="G11" s="87">
        <f t="shared" si="1"/>
        <v>132025</v>
      </c>
      <c r="H11" s="72"/>
      <c r="I11" s="146"/>
      <c r="J11" s="86" t="s">
        <v>45</v>
      </c>
      <c r="K11" s="108">
        <v>3551</v>
      </c>
      <c r="L11" s="108"/>
      <c r="M11" s="88">
        <f t="shared" si="2"/>
        <v>3551</v>
      </c>
      <c r="N11" s="72"/>
      <c r="O11" s="89" t="s">
        <v>74</v>
      </c>
      <c r="P11" s="108">
        <v>50366.240000000005</v>
      </c>
      <c r="Q11" s="108"/>
      <c r="R11" s="88">
        <f t="shared" si="3"/>
        <v>50366.240000000005</v>
      </c>
    </row>
    <row r="12" spans="1:18" ht="37.5" customHeight="1" x14ac:dyDescent="0.25">
      <c r="A12" s="144"/>
      <c r="B12" s="86" t="s">
        <v>31</v>
      </c>
      <c r="C12" s="108">
        <v>0</v>
      </c>
      <c r="D12" s="108"/>
      <c r="E12" s="87"/>
      <c r="F12" s="87">
        <f t="shared" si="0"/>
        <v>0</v>
      </c>
      <c r="G12" s="87">
        <f t="shared" si="1"/>
        <v>0</v>
      </c>
      <c r="H12" s="72"/>
      <c r="I12" s="146"/>
      <c r="J12" s="86" t="s">
        <v>46</v>
      </c>
      <c r="K12" s="108">
        <v>38740.949999999997</v>
      </c>
      <c r="L12" s="108"/>
      <c r="M12" s="88">
        <f t="shared" si="2"/>
        <v>38740.949999999997</v>
      </c>
      <c r="N12" s="72"/>
      <c r="O12" s="89" t="s">
        <v>75</v>
      </c>
      <c r="P12" s="108">
        <v>0</v>
      </c>
      <c r="Q12" s="108">
        <v>20000</v>
      </c>
      <c r="R12" s="88">
        <f t="shared" si="3"/>
        <v>20000</v>
      </c>
    </row>
    <row r="13" spans="1:18" ht="37.5" customHeight="1" x14ac:dyDescent="0.25">
      <c r="A13" s="144"/>
      <c r="B13" s="86" t="s">
        <v>32</v>
      </c>
      <c r="C13" s="108">
        <v>32000</v>
      </c>
      <c r="D13" s="108">
        <v>50000</v>
      </c>
      <c r="E13" s="87"/>
      <c r="F13" s="87">
        <f t="shared" si="0"/>
        <v>50000</v>
      </c>
      <c r="G13" s="87">
        <f t="shared" si="1"/>
        <v>82000</v>
      </c>
      <c r="H13" s="72"/>
      <c r="I13" s="146"/>
      <c r="J13" s="86" t="s">
        <v>47</v>
      </c>
      <c r="K13" s="108">
        <v>12000</v>
      </c>
      <c r="L13" s="108"/>
      <c r="M13" s="88">
        <f t="shared" si="2"/>
        <v>12000</v>
      </c>
      <c r="N13" s="72"/>
      <c r="O13" s="89" t="s">
        <v>76</v>
      </c>
      <c r="P13" s="108">
        <v>47968.57</v>
      </c>
      <c r="Q13" s="108"/>
      <c r="R13" s="88">
        <f t="shared" si="3"/>
        <v>47968.57</v>
      </c>
    </row>
    <row r="14" spans="1:18" ht="37.5" customHeight="1" x14ac:dyDescent="0.25">
      <c r="A14" s="144"/>
      <c r="B14" s="86" t="s">
        <v>33</v>
      </c>
      <c r="C14" s="108">
        <v>30000</v>
      </c>
      <c r="D14" s="108"/>
      <c r="E14" s="87"/>
      <c r="F14" s="87">
        <f t="shared" si="0"/>
        <v>0</v>
      </c>
      <c r="G14" s="87">
        <f t="shared" si="1"/>
        <v>30000</v>
      </c>
      <c r="H14" s="72"/>
      <c r="I14" s="146"/>
      <c r="J14" s="86" t="s">
        <v>48</v>
      </c>
      <c r="K14" s="108">
        <v>0</v>
      </c>
      <c r="L14" s="108"/>
      <c r="M14" s="88">
        <f t="shared" si="2"/>
        <v>0</v>
      </c>
      <c r="N14" s="72"/>
      <c r="O14" s="89" t="s">
        <v>69</v>
      </c>
      <c r="P14" s="108">
        <v>19607.5</v>
      </c>
      <c r="Q14" s="108"/>
      <c r="R14" s="88">
        <f t="shared" si="3"/>
        <v>19607.5</v>
      </c>
    </row>
    <row r="15" spans="1:18" ht="37.5" customHeight="1" x14ac:dyDescent="0.25">
      <c r="A15" s="144"/>
      <c r="B15" s="86" t="s">
        <v>34</v>
      </c>
      <c r="C15" s="108">
        <v>313504.95999999996</v>
      </c>
      <c r="D15" s="108"/>
      <c r="E15" s="87"/>
      <c r="F15" s="87">
        <f t="shared" si="0"/>
        <v>0</v>
      </c>
      <c r="G15" s="87">
        <f t="shared" si="1"/>
        <v>313504.95999999996</v>
      </c>
      <c r="H15" s="72"/>
      <c r="I15" s="147" t="s">
        <v>65</v>
      </c>
      <c r="J15" s="90" t="s">
        <v>49</v>
      </c>
      <c r="K15" s="109">
        <v>0</v>
      </c>
      <c r="L15" s="109"/>
      <c r="M15" s="91">
        <f t="shared" si="2"/>
        <v>0</v>
      </c>
      <c r="N15" s="72"/>
      <c r="O15" s="89" t="s">
        <v>77</v>
      </c>
      <c r="P15" s="108">
        <v>111367.75</v>
      </c>
      <c r="Q15" s="108">
        <v>-50000</v>
      </c>
      <c r="R15" s="88">
        <f t="shared" si="3"/>
        <v>61367.75</v>
      </c>
    </row>
    <row r="16" spans="1:18" ht="37.5" customHeight="1" x14ac:dyDescent="0.25">
      <c r="A16" s="144"/>
      <c r="B16" s="86" t="s">
        <v>35</v>
      </c>
      <c r="C16" s="108">
        <v>13379.45</v>
      </c>
      <c r="D16" s="108"/>
      <c r="E16" s="87"/>
      <c r="F16" s="87">
        <f t="shared" si="0"/>
        <v>0</v>
      </c>
      <c r="G16" s="87">
        <f t="shared" si="1"/>
        <v>13379.45</v>
      </c>
      <c r="H16" s="72"/>
      <c r="I16" s="147"/>
      <c r="J16" s="86" t="s">
        <v>50</v>
      </c>
      <c r="K16" s="108">
        <v>0</v>
      </c>
      <c r="L16" s="108"/>
      <c r="M16" s="88">
        <f t="shared" si="2"/>
        <v>0</v>
      </c>
      <c r="N16" s="72"/>
      <c r="O16" s="89" t="s">
        <v>78</v>
      </c>
      <c r="P16" s="108">
        <v>25327.5</v>
      </c>
      <c r="Q16" s="108"/>
      <c r="R16" s="88">
        <f t="shared" si="3"/>
        <v>25327.5</v>
      </c>
    </row>
    <row r="17" spans="1:18" ht="37.5" customHeight="1" x14ac:dyDescent="0.25">
      <c r="A17" s="144"/>
      <c r="B17" s="86" t="s">
        <v>36</v>
      </c>
      <c r="C17" s="108">
        <v>0</v>
      </c>
      <c r="D17" s="108"/>
      <c r="E17" s="87"/>
      <c r="F17" s="87">
        <f t="shared" si="0"/>
        <v>0</v>
      </c>
      <c r="G17" s="87">
        <f t="shared" si="1"/>
        <v>0</v>
      </c>
      <c r="H17" s="72"/>
      <c r="I17" s="147"/>
      <c r="J17" s="86" t="s">
        <v>51</v>
      </c>
      <c r="K17" s="108">
        <v>0</v>
      </c>
      <c r="L17" s="108">
        <v>15000</v>
      </c>
      <c r="M17" s="88">
        <f t="shared" si="2"/>
        <v>15000</v>
      </c>
      <c r="N17" s="72"/>
      <c r="O17" s="89" t="s">
        <v>70</v>
      </c>
      <c r="P17" s="108">
        <v>128506.51999999999</v>
      </c>
      <c r="Q17" s="108"/>
      <c r="R17" s="88">
        <f t="shared" si="3"/>
        <v>128506.51999999999</v>
      </c>
    </row>
    <row r="18" spans="1:18" ht="37.5" customHeight="1" x14ac:dyDescent="0.25">
      <c r="A18" s="145"/>
      <c r="B18" s="92" t="s">
        <v>37</v>
      </c>
      <c r="C18" s="87">
        <f>SUM(C7:C17)</f>
        <v>896754.36999999988</v>
      </c>
      <c r="D18" s="87">
        <f>SUM(D7:D17)</f>
        <v>250000</v>
      </c>
      <c r="E18" s="87"/>
      <c r="F18" s="87">
        <f>SUM(F7:F17)</f>
        <v>250000</v>
      </c>
      <c r="G18" s="87">
        <f>SUM(G7:G17)</f>
        <v>1146754.3699999999</v>
      </c>
      <c r="H18" s="72"/>
      <c r="I18" s="147"/>
      <c r="J18" s="86" t="s">
        <v>52</v>
      </c>
      <c r="K18" s="108">
        <v>0</v>
      </c>
      <c r="L18" s="108"/>
      <c r="M18" s="88">
        <f t="shared" si="2"/>
        <v>0</v>
      </c>
      <c r="N18" s="72"/>
      <c r="O18" s="92" t="s">
        <v>66</v>
      </c>
      <c r="P18" s="88">
        <f>SUM(P7:P17)</f>
        <v>459407.44000000006</v>
      </c>
      <c r="Q18" s="88">
        <f>SUM(Q7:Q17)</f>
        <v>0</v>
      </c>
      <c r="R18" s="88">
        <f>SUM(R7:R17)</f>
        <v>459407.44000000006</v>
      </c>
    </row>
    <row r="19" spans="1:18" ht="37.5" customHeight="1" x14ac:dyDescent="0.2">
      <c r="A19" s="77" t="s">
        <v>1</v>
      </c>
      <c r="B19" s="93"/>
      <c r="C19" s="108">
        <v>480229.45</v>
      </c>
      <c r="D19" s="108">
        <v>-150000</v>
      </c>
      <c r="E19" s="108">
        <v>-175000</v>
      </c>
      <c r="F19" s="87">
        <f t="shared" ref="F19:F20" si="4">D19+E19</f>
        <v>-325000</v>
      </c>
      <c r="G19" s="87">
        <f t="shared" ref="G19:G20" si="5">C19+D19+E19</f>
        <v>155229.45000000001</v>
      </c>
      <c r="H19" s="72"/>
      <c r="I19" s="147"/>
      <c r="J19" s="86" t="s">
        <v>53</v>
      </c>
      <c r="K19" s="108">
        <v>0</v>
      </c>
      <c r="L19" s="108"/>
      <c r="M19" s="88">
        <f t="shared" si="2"/>
        <v>0</v>
      </c>
      <c r="N19" s="72"/>
      <c r="O19" s="94"/>
      <c r="P19" s="95"/>
      <c r="Q19" s="95"/>
      <c r="R19" s="95"/>
    </row>
    <row r="20" spans="1:18" ht="37.5" customHeight="1" x14ac:dyDescent="0.25">
      <c r="A20" s="77" t="s">
        <v>0</v>
      </c>
      <c r="B20" s="93"/>
      <c r="C20" s="108">
        <v>369908.7</v>
      </c>
      <c r="D20" s="108">
        <v>-100000</v>
      </c>
      <c r="E20" s="108">
        <v>175000</v>
      </c>
      <c r="F20" s="87">
        <f t="shared" si="4"/>
        <v>75000</v>
      </c>
      <c r="G20" s="87">
        <f t="shared" si="5"/>
        <v>444908.7</v>
      </c>
      <c r="H20" s="72"/>
      <c r="I20" s="147"/>
      <c r="J20" s="86" t="s">
        <v>54</v>
      </c>
      <c r="K20" s="108">
        <v>0</v>
      </c>
      <c r="L20" s="108"/>
      <c r="M20" s="88">
        <f t="shared" si="2"/>
        <v>0</v>
      </c>
      <c r="N20" s="72"/>
      <c r="O20" s="134" t="s">
        <v>22</v>
      </c>
      <c r="P20" s="135"/>
      <c r="Q20" s="136"/>
      <c r="R20" s="96"/>
    </row>
    <row r="21" spans="1:18" ht="37.5" customHeight="1" x14ac:dyDescent="0.25">
      <c r="A21" s="92"/>
      <c r="B21" s="92" t="s">
        <v>38</v>
      </c>
      <c r="C21" s="87">
        <f>SUM(C18:C20)</f>
        <v>1746892.5199999998</v>
      </c>
      <c r="D21" s="87"/>
      <c r="E21" s="87"/>
      <c r="F21" s="87">
        <f>SUM(F18:F20)</f>
        <v>0</v>
      </c>
      <c r="G21" s="87">
        <f>SUM(G18:G20)</f>
        <v>1746892.5199999998</v>
      </c>
      <c r="H21" s="72"/>
      <c r="I21" s="147"/>
      <c r="J21" s="86" t="s">
        <v>55</v>
      </c>
      <c r="K21" s="108">
        <v>1200</v>
      </c>
      <c r="L21" s="108"/>
      <c r="M21" s="88">
        <f t="shared" si="2"/>
        <v>1200</v>
      </c>
      <c r="N21" s="72"/>
      <c r="O21" s="97" t="s">
        <v>19</v>
      </c>
      <c r="P21" s="98"/>
      <c r="Q21" s="99"/>
      <c r="R21" s="100"/>
    </row>
    <row r="22" spans="1:18" ht="37.5" customHeight="1" x14ac:dyDescent="0.25">
      <c r="A22" s="79"/>
      <c r="B22" s="79"/>
      <c r="C22" s="79"/>
      <c r="D22" s="79"/>
      <c r="E22" s="79"/>
      <c r="F22" s="79"/>
      <c r="G22" s="79"/>
      <c r="H22" s="72"/>
      <c r="I22" s="148"/>
      <c r="J22" s="86" t="s">
        <v>56</v>
      </c>
      <c r="K22" s="108">
        <v>0</v>
      </c>
      <c r="L22" s="108"/>
      <c r="M22" s="88">
        <f t="shared" si="2"/>
        <v>0</v>
      </c>
      <c r="N22" s="72"/>
      <c r="O22" s="97" t="s">
        <v>23</v>
      </c>
      <c r="P22" s="98"/>
      <c r="Q22" s="99"/>
      <c r="R22" s="100"/>
    </row>
    <row r="23" spans="1:18" ht="37.5" customHeight="1" x14ac:dyDescent="0.25">
      <c r="A23" s="132" t="s">
        <v>4</v>
      </c>
      <c r="B23" s="133"/>
      <c r="C23" s="101" t="s">
        <v>6</v>
      </c>
      <c r="D23" s="101" t="s">
        <v>7</v>
      </c>
      <c r="E23" s="101" t="s">
        <v>8</v>
      </c>
      <c r="F23" s="101" t="s">
        <v>9</v>
      </c>
      <c r="G23" s="101" t="s">
        <v>8</v>
      </c>
      <c r="H23" s="72"/>
      <c r="I23" s="93"/>
      <c r="J23" s="92" t="s">
        <v>63</v>
      </c>
      <c r="K23" s="88">
        <f>SUM(K7:K22)</f>
        <v>151271</v>
      </c>
      <c r="L23" s="88">
        <f t="shared" ref="L23:M23" si="6">SUM(L7:L22)</f>
        <v>0</v>
      </c>
      <c r="M23" s="88">
        <f t="shared" si="6"/>
        <v>151271</v>
      </c>
      <c r="N23" s="72"/>
      <c r="O23" s="102" t="s">
        <v>20</v>
      </c>
      <c r="P23" s="98"/>
      <c r="Q23" s="99"/>
      <c r="R23" s="100"/>
    </row>
    <row r="24" spans="1:18" s="85" customFormat="1" ht="37.5" customHeight="1" x14ac:dyDescent="0.25">
      <c r="A24" s="137" t="s">
        <v>2</v>
      </c>
      <c r="B24" s="138"/>
      <c r="C24" s="87">
        <f>C18</f>
        <v>896754.36999999988</v>
      </c>
      <c r="D24" s="87">
        <f>D18</f>
        <v>250000</v>
      </c>
      <c r="E24" s="103">
        <f>-(D24/C24)</f>
        <v>-0.27878314102890855</v>
      </c>
      <c r="F24" s="87"/>
      <c r="G24" s="104"/>
      <c r="H24" s="83"/>
      <c r="I24" s="83"/>
      <c r="J24" s="83"/>
      <c r="K24" s="83"/>
      <c r="L24" s="83"/>
      <c r="M24" s="83"/>
      <c r="N24" s="83"/>
      <c r="O24" s="105" t="s">
        <v>21</v>
      </c>
      <c r="P24" s="106"/>
      <c r="Q24" s="107"/>
      <c r="R24" s="100"/>
    </row>
    <row r="25" spans="1:18" ht="37.5" customHeight="1" x14ac:dyDescent="0.25">
      <c r="A25" s="137" t="s">
        <v>10</v>
      </c>
      <c r="B25" s="138"/>
      <c r="C25" s="87">
        <f>C19+C20</f>
        <v>850138.15</v>
      </c>
      <c r="D25" s="87">
        <f>D19+D20</f>
        <v>-250000</v>
      </c>
      <c r="E25" s="103">
        <f>-(D25/C25)</f>
        <v>0.29406985205875069</v>
      </c>
      <c r="F25" s="87"/>
      <c r="G25" s="104"/>
      <c r="H25" s="72"/>
      <c r="K25" s="72"/>
      <c r="L25" s="72"/>
      <c r="M25" s="72"/>
      <c r="N25" s="72"/>
    </row>
    <row r="26" spans="1:18" ht="37.5" customHeight="1" x14ac:dyDescent="0.25">
      <c r="A26" s="137" t="s">
        <v>11</v>
      </c>
      <c r="B26" s="138"/>
      <c r="C26" s="87">
        <f>C19</f>
        <v>480229.45</v>
      </c>
      <c r="D26" s="87"/>
      <c r="E26" s="104"/>
      <c r="F26" s="87">
        <f>E19</f>
        <v>-175000</v>
      </c>
      <c r="G26" s="103">
        <f>-(F26/C26)</f>
        <v>0.3644091381734294</v>
      </c>
      <c r="H26" s="72"/>
      <c r="K26" s="72"/>
      <c r="L26" s="72"/>
      <c r="M26" s="72"/>
      <c r="N26" s="72"/>
    </row>
    <row r="27" spans="1:18" ht="37.5" customHeight="1" x14ac:dyDescent="0.25">
      <c r="A27" s="137" t="s">
        <v>12</v>
      </c>
      <c r="B27" s="138"/>
      <c r="C27" s="87">
        <f>C20</f>
        <v>369908.7</v>
      </c>
      <c r="D27" s="87"/>
      <c r="E27" s="104"/>
      <c r="F27" s="87">
        <f>E20</f>
        <v>175000</v>
      </c>
      <c r="G27" s="103">
        <f>-(F27/C27)</f>
        <v>-0.47308971105572806</v>
      </c>
      <c r="H27" s="72"/>
      <c r="K27" s="72"/>
      <c r="L27" s="72"/>
      <c r="M27" s="72"/>
      <c r="N27" s="72"/>
    </row>
    <row r="28" spans="1:18" ht="30.6" customHeight="1" x14ac:dyDescent="0.25">
      <c r="H28" s="72"/>
      <c r="K28" s="72"/>
      <c r="L28" s="72"/>
      <c r="M28" s="72"/>
      <c r="N28" s="72"/>
    </row>
    <row r="29" spans="1:18" ht="28.5" customHeight="1" x14ac:dyDescent="0.25">
      <c r="A29" s="72"/>
      <c r="B29" s="72"/>
      <c r="C29" s="72"/>
      <c r="D29" s="72"/>
      <c r="E29" s="72"/>
      <c r="F29" s="72"/>
      <c r="G29" s="72"/>
      <c r="H29" s="72"/>
      <c r="K29" s="72"/>
      <c r="L29" s="72"/>
      <c r="M29" s="72"/>
      <c r="N29" s="72"/>
    </row>
    <row r="30" spans="1:18" ht="15" x14ac:dyDescent="0.25"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</row>
    <row r="31" spans="1:18" ht="15" x14ac:dyDescent="0.25"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</row>
    <row r="32" spans="1:18" ht="15" x14ac:dyDescent="0.25"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pans="1:14" ht="15" x14ac:dyDescent="0.25"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</row>
    <row r="34" spans="1:14" ht="15" x14ac:dyDescent="0.25"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</row>
    <row r="35" spans="1:14" ht="15" x14ac:dyDescent="0.25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</row>
  </sheetData>
  <mergeCells count="12">
    <mergeCell ref="A1:R1"/>
    <mergeCell ref="A6:B6"/>
    <mergeCell ref="I6:J6"/>
    <mergeCell ref="A7:A18"/>
    <mergeCell ref="I7:I14"/>
    <mergeCell ref="I15:I22"/>
    <mergeCell ref="O20:Q20"/>
    <mergeCell ref="A23:B23"/>
    <mergeCell ref="A24:B24"/>
    <mergeCell ref="A25:B25"/>
    <mergeCell ref="A26:B26"/>
    <mergeCell ref="A27:B27"/>
  </mergeCells>
  <conditionalFormatting sqref="F7:F20">
    <cfRule type="cellIs" dxfId="8" priority="9" operator="lessThan">
      <formula>0</formula>
    </cfRule>
  </conditionalFormatting>
  <conditionalFormatting sqref="D26:F26 D24:D25 F24:F25">
    <cfRule type="cellIs" dxfId="7" priority="8" operator="lessThan">
      <formula>0</formula>
    </cfRule>
  </conditionalFormatting>
  <conditionalFormatting sqref="E24">
    <cfRule type="cellIs" dxfId="6" priority="7" operator="lessThanOrEqual">
      <formula>0</formula>
    </cfRule>
  </conditionalFormatting>
  <conditionalFormatting sqref="E25">
    <cfRule type="cellIs" dxfId="5" priority="6" operator="lessThanOrEqual">
      <formula>0</formula>
    </cfRule>
  </conditionalFormatting>
  <conditionalFormatting sqref="G26">
    <cfRule type="cellIs" dxfId="4" priority="5" operator="lessThanOrEqual">
      <formula>0</formula>
    </cfRule>
  </conditionalFormatting>
  <conditionalFormatting sqref="G27">
    <cfRule type="cellIs" dxfId="3" priority="4" operator="lessThanOrEqual">
      <formula>0</formula>
    </cfRule>
  </conditionalFormatting>
  <conditionalFormatting sqref="D7:E20">
    <cfRule type="cellIs" dxfId="2" priority="3" operator="lessThan">
      <formula>0</formula>
    </cfRule>
  </conditionalFormatting>
  <conditionalFormatting sqref="L7:L22">
    <cfRule type="cellIs" dxfId="1" priority="2" operator="lessThan">
      <formula>0</formula>
    </cfRule>
  </conditionalFormatting>
  <conditionalFormatting sqref="Q7:Q18">
    <cfRule type="cellIs" dxfId="0" priority="1" operator="lessThan">
      <formula>0</formula>
    </cfRule>
  </conditionalFormatting>
  <pageMargins left="0.7" right="0.7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AAA Transfer Request 1</vt:lpstr>
      <vt:lpstr>Example 1</vt:lpstr>
      <vt:lpstr>AAA Transfer Request 2</vt:lpstr>
      <vt:lpstr>Example 2</vt:lpstr>
      <vt:lpstr>AAA Transfer Request</vt:lpstr>
      <vt:lpstr>Example</vt:lpstr>
      <vt:lpstr>'AAA Transfer Request'!Print_Area</vt:lpstr>
      <vt:lpstr>'AAA Transfer Request 1'!Print_Area</vt:lpstr>
      <vt:lpstr>'AAA Transfer Request 2'!Print_Area</vt:lpstr>
      <vt:lpstr>Example!Print_Area</vt:lpstr>
      <vt:lpstr>'Example 1'!Print_Area</vt:lpstr>
      <vt:lpstr>'Example 2'!Print_Area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Wilbers, Patty</dc:creator>
  <cp:lastModifiedBy>Jenny Hill</cp:lastModifiedBy>
  <cp:lastPrinted>2019-03-13T18:26:57Z</cp:lastPrinted>
  <dcterms:created xsi:type="dcterms:W3CDTF">2014-05-14T16:14:02Z</dcterms:created>
  <dcterms:modified xsi:type="dcterms:W3CDTF">2020-03-17T15:53:24Z</dcterms:modified>
</cp:coreProperties>
</file>